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168E2D06-3D96-458F-A8F7-5926C2D7AD76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Travanj 2026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'Travanj 2026'!#REF!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'Travanj 2026'!#REF!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7" i="9" l="1"/>
  <c r="F36" i="9"/>
  <c r="F13" i="9"/>
  <c r="F21" i="9"/>
  <c r="B36" i="9" a="1"/>
  <c r="B36" i="9" s="1"/>
  <c r="C36" i="9" a="1"/>
  <c r="C36" i="9" s="1"/>
  <c r="F15" i="9"/>
  <c r="F8" i="9"/>
  <c r="B42" i="9" a="1"/>
  <c r="B42" i="9" s="1"/>
  <c r="C42" i="9" a="1"/>
  <c r="C42" i="9" s="1"/>
  <c r="B41" i="9" l="1" a="1"/>
  <c r="B41" i="9" s="1"/>
  <c r="C41" i="9" a="1"/>
  <c r="C41" i="9" s="1"/>
  <c r="C39" i="9" a="1"/>
  <c r="C39" i="9" s="1"/>
  <c r="B39" i="9" a="1"/>
  <c r="B39" i="9" s="1"/>
  <c r="C37" i="9" a="1"/>
  <c r="C37" i="9" s="1"/>
  <c r="B37" i="9" a="1"/>
  <c r="B37" i="9" s="1"/>
  <c r="C40" i="9" a="1"/>
  <c r="C40" i="9" s="1"/>
  <c r="B40" i="9" a="1"/>
  <c r="B40" i="9" s="1"/>
  <c r="B44" i="9" a="1"/>
  <c r="B44" i="9" s="1"/>
  <c r="C44" i="9" a="1"/>
  <c r="C44" i="9" s="1"/>
  <c r="B38" i="9" l="1" a="1"/>
  <c r="B38" i="9" s="1"/>
  <c r="C38" i="9" a="1"/>
  <c r="C38" i="9" s="1"/>
  <c r="F45" i="9" l="1"/>
  <c r="F3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<sst xmlns="http://schemas.openxmlformats.org/spreadsheetml/2006/main" count="300" uniqueCount="136">
  <si>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</si>
  <si>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</si>
  <si>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</si>
  <si>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</si>
  <si>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</si>
  <si>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</si>
  <si>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</si>
  <si>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</si>
  <si>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</si>
  <si>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</si>
  <si>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</si>
  <si>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</si>
  <si>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</si>
  <si>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</si>
  <si>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</si>
  <si>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</si>
  <si>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</si>
  <si>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</si>
  <si>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</si>
  <si>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</si>
  <si>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</si>
  <si>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</si>
  <si>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</si>
  <si>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</si>
  <si>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</si>
  <si>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</si>
  <si>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</si>
  <si>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</si>
  <si>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</si>
  <si>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</si>
  <si>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</si>
  <si>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</si>
  <si>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</si>
  <si>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</si>
  <si>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</si>
  <si>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</si>
  <si>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</si>
  <si>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</si>
  <si>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</si>
  <si>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</si>
  <si>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</si>
  <si>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</si>
  <si>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</si>
  <si>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</si>
  <si>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</si>
  <si>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</si>
  <si>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</si>
  <si>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</si>
  <si>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</si>
  <si>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</si>
  <si>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</si>
  <si>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</si>
  <si>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</si>
  <si>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</si>
  <si>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</si>
  <si>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</si>
  <si>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</si>
  <si>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</si>
  <si>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</si>
  <si>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</si>
  <si>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</si>
  <si>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</si>
  <si>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</si>
  <si>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</si>
  <si>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</si>
  <si>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</si>
  <si>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</si>
  <si>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</si>
  <si>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</si>
  <si>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</si>
  <si>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</si>
  <si>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</si>
  <si>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</si>
  <si>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</si>
  <si>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</si>
  <si>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</si>
  <si>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</si>
  <si>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</si>
  <si>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</si>
  <si>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</si>
  <si>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</si>
  <si>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</si>
  <si>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</si>
  <si>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>32115 - NAKNADE ZA PRIJEVOZ NA SLUŽBENOM PUTU U ZEMLJI</t>
  </si>
  <si>
    <t xml:space="preserve">DRŽAVNI PRORAČUN </t>
  </si>
  <si>
    <t>ČAKOVEC</t>
  </si>
  <si>
    <t>VELIKA GORICA</t>
  </si>
  <si>
    <t>32121 - PRIJEVOZ ZAPOSLENIKA</t>
  </si>
  <si>
    <t>32372 - UGOVORI O DJELU</t>
  </si>
  <si>
    <t>32111 - DNEVNICE ZA SLUŽBENI PUT U ZEMLJI</t>
  </si>
  <si>
    <t>32999 - OSTALI NESPOMENUTI RASHODI POSLOVANJA</t>
  </si>
  <si>
    <t>32211 - UREDSKI MATERIJAL</t>
  </si>
  <si>
    <t>32399 - OSTALE NESPOMENUTE USLUGE</t>
  </si>
  <si>
    <t>KRIŽEVCI</t>
  </si>
  <si>
    <t>32234 - MOTORNI BENZIN I DIZEL GORIVO</t>
  </si>
  <si>
    <t>MEĐIMURJE-PLIN D.O.O.</t>
  </si>
  <si>
    <t>32219 - OSTALI MATERIJAL ZA POTREBE REDOVNOG POSLOVANJA</t>
  </si>
  <si>
    <t>Travanj 2026.g.</t>
  </si>
  <si>
    <t>HP-HRVATSKA POŠTA D.D.</t>
  </si>
  <si>
    <t>32313 - POTARINA</t>
  </si>
  <si>
    <t>HRVATSKI TELEKOM D.D.</t>
  </si>
  <si>
    <t xml:space="preserve">32311 - USLUGE TELEFONA </t>
  </si>
  <si>
    <t>HEP-OPSKRBA D.O.O.</t>
  </si>
  <si>
    <t>32231 - EL. ENERGIJA</t>
  </si>
  <si>
    <t>ČAZMATRANS-PROMET D.O.O.</t>
  </si>
  <si>
    <t>32319 - PRIJEVOZ UČENIKA NA PRAKTIČNU NASTAVU</t>
  </si>
  <si>
    <t>VIRKOM D.O.O.</t>
  </si>
  <si>
    <t>KTC D.D.</t>
  </si>
  <si>
    <t xml:space="preserve">TIMICOM </t>
  </si>
  <si>
    <t>LAKMUS D.O.O.</t>
  </si>
  <si>
    <t>BUZET</t>
  </si>
  <si>
    <t>FLORA VTC .O.O.</t>
  </si>
  <si>
    <t>KEMIJSKA ČISTIONICA I KOP. KLJUČEVA ŠUPER</t>
  </si>
  <si>
    <t>DOM ZDRAVLJA VPŽ</t>
  </si>
  <si>
    <t>32369 - OSTALE ZDRAVSTVENE I VETERINARSKE USLUGE</t>
  </si>
  <si>
    <t>PINOKIO D.O.O.</t>
  </si>
  <si>
    <t>SUHOPOLJE</t>
  </si>
  <si>
    <t>32931 - REPREZENTACIJA</t>
  </si>
  <si>
    <t>32244 - OSTALI MATERIJA I DIJELOVI ZA TEKUĆE I INVESTICIJSKO ODRŽAVANJE</t>
  </si>
  <si>
    <t>AGROSERVIS - STP D.O.O.</t>
  </si>
  <si>
    <t>32394 - USLUGE PRI REGISTRACIJI PRIJEVOZNIH SREDSTAVA</t>
  </si>
  <si>
    <t>CANOFAX D.O.O.</t>
  </si>
  <si>
    <t>BJELOVAR</t>
  </si>
  <si>
    <t>CROATIA OSIGURANJE D.D.</t>
  </si>
  <si>
    <t>32921 - PREMIJE OSIGURANJA PRIJEVOZNIH SREDSTAVA</t>
  </si>
  <si>
    <t>AUTOCENTAR PEPA D.O.O.</t>
  </si>
  <si>
    <t>AUTOPRIJEVOZNIK ŽELJKO ŠUBIĆ</t>
  </si>
  <si>
    <t>PITOMAČA</t>
  </si>
  <si>
    <t>32319 - OSTALE USLUGE ZA KOMUNIKACIJU I PRIJEVOZ</t>
  </si>
  <si>
    <t>LUKVEL D.O.O.</t>
  </si>
  <si>
    <t>42273 - OPREMA</t>
  </si>
  <si>
    <t>OPTIMUM D.O.O.</t>
  </si>
  <si>
    <t>SVIRNJA</t>
  </si>
  <si>
    <t>VACOM D.O.O.</t>
  </si>
  <si>
    <t>DARUVAR</t>
  </si>
  <si>
    <t>32112 - DNEVNICE ZA SLUŽBENI PUT U INOZEMSTVO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</si>
</sst>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24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23"/>
      <tableStyleElement type="headerRow" dxfId="122"/>
      <tableStyleElement type="totalRow" dxfId="121"/>
      <tableStyleElement type="firstColumn" dxfId="120"/>
      <tableStyleElement type="lastColumn" dxfId="119"/>
      <tableStyleElement type="firstRowStripe" dxfId="118"/>
      <tableStyleElement type="firstColumnStripe" dxfId="1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16" totalsRowDxfId="115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14" totalsRowDxfId="11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12" totalsRowDxfId="11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10" totalsRowDxfId="109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08" totalsRowDxfId="107"/>
    <tableColumn id="1" xr3:uid="{00000000-0010-0000-0000-000001000000}" name="Naziv platitelja " dataDxfId="106" totalsRowDxfId="105"/>
    <tableColumn id="11" xr3:uid="{00000000-0010-0000-0000-00000B000000}" name="Iznos" totalsRowFunction="count" dataDxfId="104" totalsRowDxfId="10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45" dataDxfId="102" totalsRowDxfId="101">
  <autoFilter ref="A6:F45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100" totalsRowDxfId="99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98" totalsRowDxfId="97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96" totalsRowDxfId="95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94" totalsRowDxfId="93"/>
    <tableColumn id="1" xr3:uid="{00000000-0010-0000-0100-000001000000}" name="Naziv platitelja " dataDxfId="92" totalsRowDxfId="91"/>
    <tableColumn id="11" xr3:uid="{00000000-0010-0000-0100-00000B000000}" name="Iznos" totalsRowFunction="count" dataDxfId="90" totalsRowDxfId="8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88" dataDxfId="87" totalsRowDxfId="86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85" totalsRowDxfId="84"/>
    <tableColumn id="8" xr3:uid="{00000000-0010-0000-0200-000008000000}" name="OIB primatelja" dataDxfId="83" totalsRowDxfId="82" dataCellStyle="Normalno"/>
    <tableColumn id="10" xr3:uid="{00000000-0010-0000-0200-00000A000000}" name="Sjedište primatelja" dataDxfId="81" totalsRowDxfId="80" dataCellStyle="Normalno"/>
    <tableColumn id="3" xr3:uid="{00000000-0010-0000-0200-000003000000}" name="Vrsta rashoda i izdatka" dataDxfId="79" totalsRowDxfId="78"/>
    <tableColumn id="11" xr3:uid="{00000000-0010-0000-0200-00000B000000}" name="Iznos" totalsRowFunction="count" dataDxfId="77" totalsRowDxfId="7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2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0" t="s">
        <v>79</v>
      </c>
      <c r="D3" s="44"/>
      <c r="E3" s="44"/>
      <c r="F3" s="44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75" priority="7">
      <formula>MOD(ROW(),2)=0</formula>
    </cfRule>
  </conditionalFormatting>
  <conditionalFormatting sqref="A7:E7 A8:D11 E8:E31">
    <cfRule type="expression" dxfId="74" priority="6">
      <formula>MOD(ROW(),2)=0</formula>
    </cfRule>
  </conditionalFormatting>
  <conditionalFormatting sqref="C12:D16 D18 C19:D22 A23:D24 A25:C26 C17 A27:D31 A32:E37">
    <cfRule type="expression" dxfId="73" priority="25">
      <formula>MOD(ROW(),2)=0</formula>
    </cfRule>
  </conditionalFormatting>
  <conditionalFormatting sqref="D25:D26">
    <cfRule type="expression" dxfId="72" priority="3">
      <formula>MOD(ROW(),2)=0</formula>
    </cfRule>
  </conditionalFormatting>
  <conditionalFormatting sqref="F7:F38">
    <cfRule type="expression" dxfId="71" priority="4">
      <formula>MOD(ROW(),2)=0</formula>
    </cfRule>
    <cfRule type="expression" dxfId="70" priority="5">
      <formula>MOD(ROW(),2)=1</formula>
    </cfRule>
  </conditionalFormatting>
  <conditionalFormatting sqref="D17">
    <cfRule type="expression" dxfId="69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49"/>
  <sheetViews>
    <sheetView showGridLines="0" tabSelected="1" zoomScale="80" zoomScaleNormal="80" workbookViewId="0">
      <selection activeCell="I33" sqref="I33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3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5" t="s">
        <v>79</v>
      </c>
      <c r="D3" s="44"/>
      <c r="E3" s="44"/>
      <c r="F3" s="44"/>
      <c r="G3" s="4"/>
    </row>
    <row r="4" spans="1:8" ht="44.1" customHeight="1" x14ac:dyDescent="0.25">
      <c r="A4" s="32" t="s">
        <v>97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37" t="s">
        <v>98</v>
      </c>
      <c r="B7" s="10">
        <v>87311810356</v>
      </c>
      <c r="C7" s="5" t="s">
        <v>86</v>
      </c>
      <c r="D7" s="11" t="s">
        <v>99</v>
      </c>
      <c r="E7" s="11" t="s">
        <v>68</v>
      </c>
      <c r="F7" s="12">
        <v>28.02</v>
      </c>
      <c r="H7" s="28"/>
    </row>
    <row r="8" spans="1:8" s="2" customFormat="1" ht="33.75" customHeight="1" x14ac:dyDescent="0.25">
      <c r="A8" s="37" t="s">
        <v>100</v>
      </c>
      <c r="B8" s="10">
        <v>81793146560</v>
      </c>
      <c r="C8" s="5" t="s">
        <v>3</v>
      </c>
      <c r="D8" s="11" t="s">
        <v>101</v>
      </c>
      <c r="E8" s="11" t="s">
        <v>68</v>
      </c>
      <c r="F8" s="12">
        <f>45.96+100.98+11.61</f>
        <v>158.55000000000001</v>
      </c>
      <c r="H8" s="28"/>
    </row>
    <row r="9" spans="1:8" s="2" customFormat="1" ht="34.5" customHeight="1" x14ac:dyDescent="0.25">
      <c r="A9" s="37" t="s">
        <v>102</v>
      </c>
      <c r="B9" s="10">
        <v>63073332379</v>
      </c>
      <c r="C9" s="5" t="s">
        <v>3</v>
      </c>
      <c r="D9" s="11" t="s">
        <v>103</v>
      </c>
      <c r="E9" s="11" t="s">
        <v>68</v>
      </c>
      <c r="F9" s="12">
        <v>1817.32</v>
      </c>
      <c r="H9" s="28"/>
    </row>
    <row r="10" spans="1:8" s="2" customFormat="1" ht="33.75" customHeight="1" x14ac:dyDescent="0.25">
      <c r="A10" s="37" t="s">
        <v>104</v>
      </c>
      <c r="B10" s="10">
        <v>96107776452</v>
      </c>
      <c r="C10" s="5" t="s">
        <v>20</v>
      </c>
      <c r="D10" s="11" t="s">
        <v>105</v>
      </c>
      <c r="E10" s="11" t="s">
        <v>68</v>
      </c>
      <c r="F10" s="12">
        <v>3525</v>
      </c>
      <c r="H10" s="28"/>
    </row>
    <row r="11" spans="1:8" s="2" customFormat="1" ht="44.25" customHeight="1" x14ac:dyDescent="0.25">
      <c r="A11" s="37" t="s">
        <v>106</v>
      </c>
      <c r="B11" s="10">
        <v>55802054231</v>
      </c>
      <c r="C11" s="5" t="s">
        <v>22</v>
      </c>
      <c r="D11" s="36" t="s">
        <v>46</v>
      </c>
      <c r="E11" s="11" t="s">
        <v>68</v>
      </c>
      <c r="F11" s="12">
        <v>297.75</v>
      </c>
      <c r="H11" s="28"/>
    </row>
    <row r="12" spans="1:8" s="2" customFormat="1" ht="40.5" customHeight="1" x14ac:dyDescent="0.25">
      <c r="A12" s="38" t="s">
        <v>107</v>
      </c>
      <c r="B12" s="10">
        <v>95970838122</v>
      </c>
      <c r="C12" s="5" t="s">
        <v>93</v>
      </c>
      <c r="D12" s="36" t="s">
        <v>96</v>
      </c>
      <c r="E12" s="11" t="s">
        <v>68</v>
      </c>
      <c r="F12" s="12">
        <v>76.010000000000005</v>
      </c>
      <c r="H12" s="28"/>
    </row>
    <row r="13" spans="1:8" s="2" customFormat="1" ht="48" customHeight="1" x14ac:dyDescent="0.25">
      <c r="A13" s="38" t="s">
        <v>107</v>
      </c>
      <c r="B13" s="10">
        <v>95970838122</v>
      </c>
      <c r="C13" s="5" t="s">
        <v>93</v>
      </c>
      <c r="D13" s="34" t="s">
        <v>94</v>
      </c>
      <c r="E13" s="11" t="s">
        <v>68</v>
      </c>
      <c r="F13" s="12">
        <f>24.74+137.74</f>
        <v>162.48000000000002</v>
      </c>
      <c r="H13" s="28"/>
    </row>
    <row r="14" spans="1:8" s="2" customFormat="1" ht="33.75" customHeight="1" x14ac:dyDescent="0.25">
      <c r="A14" s="37" t="s">
        <v>108</v>
      </c>
      <c r="B14" s="10">
        <v>4042653319</v>
      </c>
      <c r="C14" s="5" t="s">
        <v>22</v>
      </c>
      <c r="D14" s="36" t="s">
        <v>91</v>
      </c>
      <c r="E14" s="11" t="s">
        <v>68</v>
      </c>
      <c r="F14" s="12">
        <v>24.99</v>
      </c>
      <c r="H14" s="28"/>
    </row>
    <row r="15" spans="1:8" s="2" customFormat="1" ht="33.75" customHeight="1" x14ac:dyDescent="0.25">
      <c r="A15" s="37" t="s">
        <v>95</v>
      </c>
      <c r="B15" s="10">
        <v>29035933600</v>
      </c>
      <c r="C15" s="5" t="s">
        <v>85</v>
      </c>
      <c r="D15" s="5" t="s">
        <v>48</v>
      </c>
      <c r="E15" s="11" t="s">
        <v>68</v>
      </c>
      <c r="F15" s="12">
        <f>4066.58+392.87</f>
        <v>4459.45</v>
      </c>
      <c r="H15" s="28"/>
    </row>
    <row r="16" spans="1:8" s="2" customFormat="1" ht="33.75" customHeight="1" x14ac:dyDescent="0.25">
      <c r="A16" s="37" t="s">
        <v>109</v>
      </c>
      <c r="B16" s="10">
        <v>97943998009</v>
      </c>
      <c r="C16" s="5" t="s">
        <v>110</v>
      </c>
      <c r="D16" s="11" t="s">
        <v>40</v>
      </c>
      <c r="E16" s="11" t="s">
        <v>68</v>
      </c>
      <c r="F16" s="12">
        <v>61</v>
      </c>
      <c r="H16" s="28"/>
    </row>
    <row r="17" spans="1:8" s="2" customFormat="1" ht="33.75" customHeight="1" x14ac:dyDescent="0.25">
      <c r="A17" s="37" t="s">
        <v>111</v>
      </c>
      <c r="B17" s="10">
        <v>54521868069</v>
      </c>
      <c r="C17" s="5" t="s">
        <v>22</v>
      </c>
      <c r="D17" s="34" t="s">
        <v>29</v>
      </c>
      <c r="E17" s="5" t="s">
        <v>68</v>
      </c>
      <c r="F17" s="12">
        <v>23.83</v>
      </c>
      <c r="H17" s="28"/>
    </row>
    <row r="18" spans="1:8" s="2" customFormat="1" ht="33.75" customHeight="1" x14ac:dyDescent="0.25">
      <c r="A18" s="14" t="s">
        <v>112</v>
      </c>
      <c r="B18" s="16">
        <v>15677519054</v>
      </c>
      <c r="C18" s="5" t="s">
        <v>22</v>
      </c>
      <c r="D18" s="11" t="s">
        <v>92</v>
      </c>
      <c r="E18" s="11" t="s">
        <v>68</v>
      </c>
      <c r="F18" s="12">
        <v>133</v>
      </c>
      <c r="H18" s="28"/>
    </row>
    <row r="19" spans="1:8" s="2" customFormat="1" ht="33.75" customHeight="1" x14ac:dyDescent="0.25">
      <c r="A19" s="14" t="s">
        <v>113</v>
      </c>
      <c r="B19" s="16">
        <v>2929760936</v>
      </c>
      <c r="C19" s="5" t="s">
        <v>22</v>
      </c>
      <c r="D19" s="5" t="s">
        <v>114</v>
      </c>
      <c r="E19" s="11" t="s">
        <v>68</v>
      </c>
      <c r="F19" s="12">
        <v>40</v>
      </c>
      <c r="H19" s="28"/>
    </row>
    <row r="20" spans="1:8" s="2" customFormat="1" ht="33.75" customHeight="1" x14ac:dyDescent="0.25">
      <c r="A20" s="14" t="s">
        <v>115</v>
      </c>
      <c r="B20" s="16">
        <v>4314402363</v>
      </c>
      <c r="C20" s="5" t="s">
        <v>116</v>
      </c>
      <c r="D20" s="5" t="s">
        <v>117</v>
      </c>
      <c r="E20" s="11" t="s">
        <v>68</v>
      </c>
      <c r="F20" s="12">
        <v>39.99</v>
      </c>
      <c r="H20" s="28"/>
    </row>
    <row r="21" spans="1:8" s="2" customFormat="1" ht="33.75" customHeight="1" x14ac:dyDescent="0.25">
      <c r="A21" s="14" t="s">
        <v>25</v>
      </c>
      <c r="B21" s="16">
        <v>48092682308</v>
      </c>
      <c r="C21" s="5" t="s">
        <v>22</v>
      </c>
      <c r="D21" s="11" t="s">
        <v>118</v>
      </c>
      <c r="E21" s="11" t="s">
        <v>68</v>
      </c>
      <c r="F21" s="12">
        <f>5.7+12.16</f>
        <v>17.86</v>
      </c>
      <c r="H21" s="28"/>
    </row>
    <row r="22" spans="1:8" s="2" customFormat="1" ht="33.75" customHeight="1" x14ac:dyDescent="0.25">
      <c r="A22" s="14" t="s">
        <v>119</v>
      </c>
      <c r="B22" s="16">
        <v>61160611372</v>
      </c>
      <c r="C22" s="5" t="s">
        <v>22</v>
      </c>
      <c r="D22" s="5" t="s">
        <v>120</v>
      </c>
      <c r="E22" s="11" t="s">
        <v>68</v>
      </c>
      <c r="F22" s="12">
        <v>192.97</v>
      </c>
      <c r="H22" s="28"/>
    </row>
    <row r="23" spans="1:8" s="2" customFormat="1" ht="33.75" customHeight="1" x14ac:dyDescent="0.25">
      <c r="A23" s="14" t="s">
        <v>121</v>
      </c>
      <c r="B23" s="16">
        <v>72755593710</v>
      </c>
      <c r="C23" s="5" t="s">
        <v>122</v>
      </c>
      <c r="D23" s="5" t="s">
        <v>91</v>
      </c>
      <c r="E23" s="11" t="s">
        <v>68</v>
      </c>
      <c r="F23" s="12">
        <v>439</v>
      </c>
      <c r="H23" s="28"/>
    </row>
    <row r="24" spans="1:8" s="2" customFormat="1" ht="33.75" customHeight="1" x14ac:dyDescent="0.25">
      <c r="A24" s="14" t="s">
        <v>107</v>
      </c>
      <c r="B24" s="10">
        <v>95970838122</v>
      </c>
      <c r="C24" s="5" t="s">
        <v>93</v>
      </c>
      <c r="D24" s="11" t="s">
        <v>40</v>
      </c>
      <c r="E24" s="11" t="s">
        <v>68</v>
      </c>
      <c r="F24" s="12">
        <v>100.7</v>
      </c>
      <c r="H24" s="28"/>
    </row>
    <row r="25" spans="1:8" s="2" customFormat="1" ht="33.75" customHeight="1" x14ac:dyDescent="0.25">
      <c r="A25" s="14" t="s">
        <v>107</v>
      </c>
      <c r="B25" s="10">
        <v>95970838122</v>
      </c>
      <c r="C25" s="5" t="s">
        <v>93</v>
      </c>
      <c r="D25" s="5" t="s">
        <v>117</v>
      </c>
      <c r="E25" s="11" t="s">
        <v>68</v>
      </c>
      <c r="F25" s="12">
        <v>32.770000000000003</v>
      </c>
      <c r="H25" s="28"/>
    </row>
    <row r="26" spans="1:8" s="2" customFormat="1" ht="33.75" customHeight="1" x14ac:dyDescent="0.25">
      <c r="A26" s="14" t="s">
        <v>123</v>
      </c>
      <c r="B26" s="16">
        <v>26187994862</v>
      </c>
      <c r="C26" s="5" t="s">
        <v>3</v>
      </c>
      <c r="D26" s="5" t="s">
        <v>124</v>
      </c>
      <c r="E26" s="11" t="s">
        <v>68</v>
      </c>
      <c r="F26" s="12">
        <v>184.14</v>
      </c>
      <c r="H26" s="28"/>
    </row>
    <row r="27" spans="1:8" s="2" customFormat="1" ht="33.75" customHeight="1" x14ac:dyDescent="0.25">
      <c r="A27" s="14" t="s">
        <v>125</v>
      </c>
      <c r="B27" s="16">
        <v>44302820949</v>
      </c>
      <c r="C27" s="5" t="s">
        <v>22</v>
      </c>
      <c r="D27" s="5" t="s">
        <v>90</v>
      </c>
      <c r="E27" s="11" t="s">
        <v>67</v>
      </c>
      <c r="F27" s="12">
        <v>559.53</v>
      </c>
      <c r="H27" s="28"/>
    </row>
    <row r="28" spans="1:8" s="2" customFormat="1" ht="33.75" customHeight="1" x14ac:dyDescent="0.25">
      <c r="A28" s="14" t="s">
        <v>126</v>
      </c>
      <c r="B28" s="16">
        <v>20935413004</v>
      </c>
      <c r="C28" s="5" t="s">
        <v>127</v>
      </c>
      <c r="D28" s="5" t="s">
        <v>128</v>
      </c>
      <c r="E28" s="11" t="s">
        <v>67</v>
      </c>
      <c r="F28" s="12">
        <v>500</v>
      </c>
      <c r="H28" s="28"/>
    </row>
    <row r="29" spans="1:8" s="2" customFormat="1" ht="33.75" customHeight="1" x14ac:dyDescent="0.25">
      <c r="A29" s="14" t="s">
        <v>129</v>
      </c>
      <c r="B29" s="16">
        <v>42927423078</v>
      </c>
      <c r="C29" s="5" t="s">
        <v>3</v>
      </c>
      <c r="D29" s="5" t="s">
        <v>130</v>
      </c>
      <c r="E29" s="11" t="s">
        <v>67</v>
      </c>
      <c r="F29" s="12">
        <v>624</v>
      </c>
      <c r="H29" s="28"/>
    </row>
    <row r="30" spans="1:8" s="2" customFormat="1" ht="33.75" customHeight="1" x14ac:dyDescent="0.25">
      <c r="A30" s="14" t="s">
        <v>129</v>
      </c>
      <c r="B30" s="16">
        <v>42927423078</v>
      </c>
      <c r="C30" s="5" t="s">
        <v>3</v>
      </c>
      <c r="D30" s="5" t="s">
        <v>90</v>
      </c>
      <c r="E30" s="11" t="s">
        <v>67</v>
      </c>
      <c r="F30" s="12">
        <v>50</v>
      </c>
      <c r="H30" s="28"/>
    </row>
    <row r="31" spans="1:8" s="2" customFormat="1" ht="33.75" customHeight="1" x14ac:dyDescent="0.25">
      <c r="A31" s="14" t="s">
        <v>131</v>
      </c>
      <c r="B31" s="16">
        <v>4159971768</v>
      </c>
      <c r="C31" s="5" t="s">
        <v>22</v>
      </c>
      <c r="D31" s="5" t="s">
        <v>90</v>
      </c>
      <c r="E31" s="11" t="s">
        <v>67</v>
      </c>
      <c r="F31" s="12">
        <v>277.3</v>
      </c>
      <c r="H31" s="28"/>
    </row>
    <row r="32" spans="1:8" s="2" customFormat="1" ht="33.75" customHeight="1" x14ac:dyDescent="0.25">
      <c r="A32" s="14" t="s">
        <v>132</v>
      </c>
      <c r="B32" s="16">
        <v>39758297158</v>
      </c>
      <c r="C32" s="5" t="s">
        <v>22</v>
      </c>
      <c r="D32" s="5" t="s">
        <v>90</v>
      </c>
      <c r="E32" s="11" t="s">
        <v>67</v>
      </c>
      <c r="F32" s="12">
        <v>500</v>
      </c>
      <c r="H32" s="28"/>
    </row>
    <row r="33" spans="1:8" s="2" customFormat="1" ht="33.75" customHeight="1" x14ac:dyDescent="0.25">
      <c r="A33" s="14" t="s">
        <v>133</v>
      </c>
      <c r="B33" s="16">
        <v>83341080203</v>
      </c>
      <c r="C33" s="5" t="s">
        <v>134</v>
      </c>
      <c r="D33" s="5" t="s">
        <v>130</v>
      </c>
      <c r="E33" s="11" t="s">
        <v>67</v>
      </c>
      <c r="F33" s="12">
        <v>1079.98</v>
      </c>
      <c r="H33" s="28"/>
    </row>
    <row r="34" spans="1:8" s="2" customFormat="1" ht="33.75" customHeight="1" x14ac:dyDescent="0.25">
      <c r="A34" s="14" t="s">
        <v>133</v>
      </c>
      <c r="B34" s="16">
        <v>83341080203</v>
      </c>
      <c r="C34" s="5" t="s">
        <v>134</v>
      </c>
      <c r="D34" s="5" t="s">
        <v>90</v>
      </c>
      <c r="E34" s="11" t="s">
        <v>67</v>
      </c>
      <c r="F34" s="12">
        <v>89.91</v>
      </c>
      <c r="H34" s="28"/>
    </row>
    <row r="35" spans="1:8" s="2" customFormat="1" ht="33.75" customHeight="1" x14ac:dyDescent="0.25">
      <c r="A35" s="14" t="s">
        <v>70</v>
      </c>
      <c r="B35" s="10"/>
      <c r="C35" s="5"/>
      <c r="D35" s="5" t="s">
        <v>75</v>
      </c>
      <c r="E35" s="11" t="s">
        <v>68</v>
      </c>
      <c r="F35" s="12">
        <v>79.62</v>
      </c>
      <c r="H35" s="28"/>
    </row>
    <row r="36" spans="1:8" s="2" customFormat="1" ht="33.950000000000003" customHeight="1" x14ac:dyDescent="0.25">
      <c r="A36" s="14" t="s">
        <v>70</v>
      </c>
      <c r="B36" s="10" t="str" cm="1">
        <f t="array" ref="B36">IFERROR(INDEX(#REF!,SMALL(IF(#REF!=rngInvoice,ROW(#REF!)-ROW(#REF!)), ROW(#REF!)), MATCH($B$6,#REF!, 0)),"")</f>
        <v/>
      </c>
      <c r="C36" s="5" t="str" cm="1">
        <f t="array" ref="C36">IFERROR(INDEX(#REF!,SMALL(IF(#REF!=rngInvoice,ROW(#REF!)-ROW(#REF!)), ROW(#REF!)), MATCH($C$6,#REF!, 0)),"")</f>
        <v/>
      </c>
      <c r="D36" s="5" t="s">
        <v>74</v>
      </c>
      <c r="E36" s="11" t="s">
        <v>67</v>
      </c>
      <c r="F36" s="12">
        <f>46.15+136711.66</f>
        <v>136757.81</v>
      </c>
      <c r="H36" s="28"/>
    </row>
    <row r="37" spans="1:8" s="2" customFormat="1" ht="33.950000000000003" customHeight="1" x14ac:dyDescent="0.25">
      <c r="A37" s="14" t="s">
        <v>70</v>
      </c>
      <c r="B37" s="10" t="str">
        <f t="array" ref="B37">IFERROR(INDEX(#REF!,SMALL(IF(#REF!=rngInvoice,ROW(#REF!)-ROW(#REF!)), ROW(#REF!)), MATCH($B$6,#REF!, 0)),"")</f>
        <v/>
      </c>
      <c r="C37" s="5" t="str">
        <f t="array" ref="C37">IFERROR(INDEX(#REF!,SMALL(IF(#REF!=rngInvoice,ROW(#REF!)-ROW(#REF!)), ROW(#REF!)), MATCH($C$6,#REF!, 0)),"")</f>
        <v/>
      </c>
      <c r="D37" s="5" t="s">
        <v>78</v>
      </c>
      <c r="E37" s="11" t="s">
        <v>67</v>
      </c>
      <c r="F37" s="12">
        <f>47.59+184.58+43.26+14.42+22557.39</f>
        <v>22847.239999999998</v>
      </c>
      <c r="H37" s="28"/>
    </row>
    <row r="38" spans="1:8" s="2" customFormat="1" ht="33.950000000000003" customHeight="1" x14ac:dyDescent="0.25">
      <c r="A38" s="14" t="s">
        <v>70</v>
      </c>
      <c r="B38" s="10" t="str" cm="1">
        <f t="array" ref="B38">IFERROR(INDEX(#REF!,SMALL(IF(#REF!=rngInvoice,ROW(#REF!)-ROW(#REF!)), ROW(#REF!)), MATCH($B$6,#REF!, 0)),"")</f>
        <v/>
      </c>
      <c r="C38" s="5" t="str" cm="1">
        <f t="array" ref="C38">IFERROR(INDEX(#REF!,SMALL(IF(#REF!=rngInvoice,ROW(#REF!)-ROW(#REF!)), ROW(#REF!)), MATCH($C$6,#REF!, 0)),"")</f>
        <v/>
      </c>
      <c r="D38" s="5" t="s">
        <v>83</v>
      </c>
      <c r="E38" s="11" t="s">
        <v>68</v>
      </c>
      <c r="F38" s="12">
        <v>1.25</v>
      </c>
      <c r="H38" s="28"/>
    </row>
    <row r="39" spans="1:8" s="2" customFormat="1" ht="33.950000000000003" customHeight="1" x14ac:dyDescent="0.25">
      <c r="A39" s="14" t="s">
        <v>84</v>
      </c>
      <c r="B39" s="10" t="str" cm="1">
        <f t="array" ref="B39">IFERROR(INDEX(#REF!,SMALL(IF(#REF!=rngInvoice,ROW(#REF!)-ROW(#REF!)), ROW(#REF!)), MATCH($B$6,#REF!, 0)),"")</f>
        <v/>
      </c>
      <c r="C39" s="5" t="str" cm="1">
        <f t="array" ref="C39">IFERROR(INDEX(#REF!,SMALL(IF(#REF!=rngInvoice,ROW(#REF!)-ROW(#REF!)), ROW(#REF!)), MATCH($C$6,#REF!, 0)),"")</f>
        <v/>
      </c>
      <c r="D39" s="11" t="s">
        <v>72</v>
      </c>
      <c r="E39" s="11" t="s">
        <v>82</v>
      </c>
      <c r="F39" s="12">
        <v>840</v>
      </c>
      <c r="H39" s="28"/>
    </row>
    <row r="40" spans="1:8" s="2" customFormat="1" ht="33.950000000000003" customHeight="1" x14ac:dyDescent="0.25">
      <c r="A40" s="14" t="s">
        <v>70</v>
      </c>
      <c r="B40" s="10" t="str" cm="1">
        <f t="array" ref="B40">IFERROR(INDEX(#REF!,SMALL(IF(#REF!=rngInvoice,ROW(#REF!)-ROW(#REF!)), ROW(#REF!)), MATCH($B$6,#REF!, 0)),"")</f>
        <v/>
      </c>
      <c r="C40" s="5" t="str" cm="1">
        <f t="array" ref="C40">IFERROR(INDEX(#REF!,SMALL(IF(#REF!=rngInvoice,ROW(#REF!)-ROW(#REF!)), ROW(#REF!)), MATCH($C$6,#REF!, 0)),"")</f>
        <v/>
      </c>
      <c r="D40" s="5" t="s">
        <v>89</v>
      </c>
      <c r="E40" s="11" t="s">
        <v>68</v>
      </c>
      <c r="F40" s="12">
        <v>15</v>
      </c>
      <c r="H40" s="28"/>
    </row>
    <row r="41" spans="1:8" ht="33.950000000000003" customHeight="1" x14ac:dyDescent="0.25">
      <c r="A41" s="14" t="s">
        <v>70</v>
      </c>
      <c r="B41" s="10" t="str" cm="1">
        <f t="array" ref="B41">IFERROR(INDEX(#REF!,SMALL(IF(#REF!=rngInvoice,ROW(#REF!)-ROW(#REF!)), ROW(#REF!)), MATCH($B$6,#REF!, 0)),"")</f>
        <v/>
      </c>
      <c r="C41" s="5" t="str" cm="1">
        <f t="array" ref="C41">IFERROR(INDEX(#REF!,SMALL(IF(#REF!=rngInvoice,ROW(#REF!)-ROW(#REF!)), ROW(#REF!)), MATCH($C$6,#REF!, 0)),"")</f>
        <v/>
      </c>
      <c r="D41" s="5" t="s">
        <v>87</v>
      </c>
      <c r="E41" s="11" t="s">
        <v>68</v>
      </c>
      <c r="F41" s="12">
        <v>2294.2600000000002</v>
      </c>
    </row>
    <row r="42" spans="1:8" ht="33.950000000000003" customHeight="1" x14ac:dyDescent="0.25">
      <c r="A42" s="14" t="s">
        <v>70</v>
      </c>
      <c r="B42" s="10" t="str" cm="1">
        <f t="array" ref="B42">IFERROR(INDEX(#REF!,SMALL(IF(#REF!=rngInvoice,ROW(#REF!)-ROW(#REF!)), ROW(#REF!)), MATCH($B$6,#REF!, 0)),"")</f>
        <v/>
      </c>
      <c r="C42" s="5" t="str" cm="1">
        <f t="array" ref="C42">IFERROR(INDEX(#REF!,SMALL(IF(#REF!=rngInvoice,ROW(#REF!)-ROW(#REF!)), ROW(#REF!)), MATCH($C$6,#REF!, 0)),"")</f>
        <v/>
      </c>
      <c r="D42" s="5" t="s">
        <v>135</v>
      </c>
      <c r="E42" s="11" t="s">
        <v>67</v>
      </c>
      <c r="F42" s="12">
        <v>560</v>
      </c>
    </row>
    <row r="43" spans="1:8" ht="33.950000000000003" customHeight="1" x14ac:dyDescent="0.25">
      <c r="A43" s="14" t="s">
        <v>70</v>
      </c>
      <c r="B43" s="10"/>
      <c r="C43" s="5"/>
      <c r="D43" s="5" t="s">
        <v>83</v>
      </c>
      <c r="E43" s="11" t="s">
        <v>67</v>
      </c>
      <c r="F43" s="12">
        <v>29</v>
      </c>
    </row>
    <row r="44" spans="1:8" ht="33.950000000000003" customHeight="1" x14ac:dyDescent="0.25">
      <c r="A44" s="14" t="s">
        <v>70</v>
      </c>
      <c r="B44" s="10" t="str" cm="1">
        <f t="array" ref="B44">IFERROR(INDEX(#REF!,SMALL(IF(#REF!=rngInvoice,ROW(#REF!)-ROW(#REF!)), ROW(#REF!)), MATCH($B$6,#REF!, 0)),"")</f>
        <v/>
      </c>
      <c r="C44" s="5" t="str" cm="1">
        <f t="array" ref="C44">IFERROR(INDEX(#REF!,SMALL(IF(#REF!=rngInvoice,ROW(#REF!)-ROW(#REF!)), ROW(#REF!)), MATCH($C$6,#REF!, 0)),"")</f>
        <v/>
      </c>
      <c r="D44" s="5" t="s">
        <v>88</v>
      </c>
      <c r="E44" s="11" t="s">
        <v>82</v>
      </c>
      <c r="F44" s="12">
        <v>217.74</v>
      </c>
    </row>
    <row r="45" spans="1:8" ht="33.950000000000003" customHeight="1" x14ac:dyDescent="0.25">
      <c r="A45" s="17" t="s">
        <v>7</v>
      </c>
      <c r="B45" s="18"/>
      <c r="C45" s="19"/>
      <c r="D45" s="19"/>
      <c r="E45" s="19"/>
      <c r="F45" s="20">
        <f>SUM(F7:F44)</f>
        <v>179137.47</v>
      </c>
      <c r="G45" s="27"/>
      <c r="H45" s="1"/>
    </row>
    <row r="49" spans="6:6" ht="33.950000000000003" customHeight="1" x14ac:dyDescent="0.25">
      <c r="F49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2 A12 A38:E38 C18:C23 C16:D16 A16 A14:C14 C26:C34 A18:A35 A40:E45 E7:E35 A36:E36">
    <cfRule type="expression" dxfId="68" priority="317">
      <formula>MOD(ROW(),2)=0</formula>
    </cfRule>
  </conditionalFormatting>
  <conditionalFormatting sqref="F38 F40:F45 F7:F36">
    <cfRule type="expression" dxfId="67" priority="314">
      <formula>MOD(ROW(),2)=0</formula>
    </cfRule>
    <cfRule type="expression" dxfId="66" priority="315">
      <formula>MOD(ROW(),2)=1</formula>
    </cfRule>
  </conditionalFormatting>
  <conditionalFormatting sqref="A7">
    <cfRule type="expression" dxfId="65" priority="251">
      <formula>MOD(ROW(),2)=0</formula>
    </cfRule>
  </conditionalFormatting>
  <conditionalFormatting sqref="B7">
    <cfRule type="expression" dxfId="64" priority="250">
      <formula>MOD(ROW(),2)=0</formula>
    </cfRule>
  </conditionalFormatting>
  <conditionalFormatting sqref="C7">
    <cfRule type="expression" dxfId="63" priority="249">
      <formula>MOD(ROW(),2)=0</formula>
    </cfRule>
  </conditionalFormatting>
  <conditionalFormatting sqref="D7">
    <cfRule type="expression" dxfId="62" priority="248">
      <formula>MOD(ROW(),2)=0</formula>
    </cfRule>
  </conditionalFormatting>
  <conditionalFormatting sqref="D18:D23 D25:D34">
    <cfRule type="expression" dxfId="61" priority="191">
      <formula>MOD(ROW(),2)=0</formula>
    </cfRule>
  </conditionalFormatting>
  <conditionalFormatting sqref="A9">
    <cfRule type="expression" dxfId="60" priority="156">
      <formula>MOD(ROW(),2)=0</formula>
    </cfRule>
  </conditionalFormatting>
  <conditionalFormatting sqref="B9">
    <cfRule type="expression" dxfId="59" priority="155">
      <formula>MOD(ROW(),2)=0</formula>
    </cfRule>
  </conditionalFormatting>
  <conditionalFormatting sqref="C9">
    <cfRule type="expression" dxfId="58" priority="154">
      <formula>MOD(ROW(),2)=0</formula>
    </cfRule>
  </conditionalFormatting>
  <conditionalFormatting sqref="A37:E37">
    <cfRule type="expression" dxfId="57" priority="135">
      <formula>MOD(ROW(),2)=0</formula>
    </cfRule>
  </conditionalFormatting>
  <conditionalFormatting sqref="F37">
    <cfRule type="expression" dxfId="56" priority="133">
      <formula>MOD(ROW(),2)=0</formula>
    </cfRule>
    <cfRule type="expression" dxfId="55" priority="134">
      <formula>MOD(ROW(),2)=1</formula>
    </cfRule>
  </conditionalFormatting>
  <conditionalFormatting sqref="A39:E39">
    <cfRule type="expression" dxfId="54" priority="129">
      <formula>MOD(ROW(),2)=0</formula>
    </cfRule>
  </conditionalFormatting>
  <conditionalFormatting sqref="F39">
    <cfRule type="expression" dxfId="53" priority="127">
      <formula>MOD(ROW(),2)=0</formula>
    </cfRule>
    <cfRule type="expression" dxfId="52" priority="128">
      <formula>MOD(ROW(),2)=1</formula>
    </cfRule>
  </conditionalFormatting>
  <conditionalFormatting sqref="D8">
    <cfRule type="expression" dxfId="51" priority="123">
      <formula>MOD(ROW(),2)=0</formula>
    </cfRule>
  </conditionalFormatting>
  <conditionalFormatting sqref="D35">
    <cfRule type="expression" dxfId="50" priority="111">
      <formula>MOD(ROW(),2)=0</formula>
    </cfRule>
  </conditionalFormatting>
  <conditionalFormatting sqref="A11">
    <cfRule type="expression" dxfId="49" priority="87">
      <formula>MOD(ROW(),2)=0</formula>
    </cfRule>
  </conditionalFormatting>
  <conditionalFormatting sqref="B11">
    <cfRule type="expression" dxfId="48" priority="86">
      <formula>MOD(ROW(),2)=0</formula>
    </cfRule>
  </conditionalFormatting>
  <conditionalFormatting sqref="C11">
    <cfRule type="expression" dxfId="47" priority="85">
      <formula>MOD(ROW(),2)=0</formula>
    </cfRule>
  </conditionalFormatting>
  <conditionalFormatting sqref="D11">
    <cfRule type="expression" dxfId="46" priority="84">
      <formula>MOD(ROW(),2)=0</formula>
    </cfRule>
  </conditionalFormatting>
  <conditionalFormatting sqref="B12">
    <cfRule type="expression" dxfId="45" priority="83">
      <formula>MOD(ROW(),2)=0</formula>
    </cfRule>
  </conditionalFormatting>
  <conditionalFormatting sqref="D13">
    <cfRule type="expression" dxfId="44" priority="82">
      <formula>MOD(ROW(),2)=0</formula>
    </cfRule>
  </conditionalFormatting>
  <conditionalFormatting sqref="D14">
    <cfRule type="expression" dxfId="43" priority="81">
      <formula>MOD(ROW(),2)=0</formula>
    </cfRule>
  </conditionalFormatting>
  <conditionalFormatting sqref="D17">
    <cfRule type="expression" dxfId="42" priority="80">
      <formula>MOD(ROW(),2)=0</formula>
    </cfRule>
  </conditionalFormatting>
  <conditionalFormatting sqref="B8">
    <cfRule type="expression" dxfId="41" priority="57">
      <formula>MOD(ROW(),2)=0</formula>
    </cfRule>
  </conditionalFormatting>
  <conditionalFormatting sqref="B16">
    <cfRule type="expression" dxfId="40" priority="71">
      <formula>MOD(ROW(),2)=0</formula>
    </cfRule>
  </conditionalFormatting>
  <conditionalFormatting sqref="A17">
    <cfRule type="expression" dxfId="39" priority="70">
      <formula>MOD(ROW(),2)=0</formula>
    </cfRule>
  </conditionalFormatting>
  <conditionalFormatting sqref="B17">
    <cfRule type="expression" dxfId="38" priority="69">
      <formula>MOD(ROW(),2)=0</formula>
    </cfRule>
  </conditionalFormatting>
  <conditionalFormatting sqref="C17">
    <cfRule type="expression" dxfId="37" priority="68">
      <formula>MOD(ROW(),2)=0</formula>
    </cfRule>
  </conditionalFormatting>
  <conditionalFormatting sqref="A8">
    <cfRule type="expression" dxfId="36" priority="58">
      <formula>MOD(ROW(),2)=0</formula>
    </cfRule>
  </conditionalFormatting>
  <conditionalFormatting sqref="C8">
    <cfRule type="expression" dxfId="35" priority="56">
      <formula>MOD(ROW(),2)=0</formula>
    </cfRule>
  </conditionalFormatting>
  <conditionalFormatting sqref="D9">
    <cfRule type="expression" dxfId="34" priority="55">
      <formula>MOD(ROW(),2)=0</formula>
    </cfRule>
  </conditionalFormatting>
  <conditionalFormatting sqref="A10">
    <cfRule type="expression" dxfId="33" priority="54">
      <formula>MOD(ROW(),2)=0</formula>
    </cfRule>
  </conditionalFormatting>
  <conditionalFormatting sqref="B10">
    <cfRule type="expression" dxfId="32" priority="53">
      <formula>MOD(ROW(),2)=0</formula>
    </cfRule>
  </conditionalFormatting>
  <conditionalFormatting sqref="C10">
    <cfRule type="expression" dxfId="31" priority="52">
      <formula>MOD(ROW(),2)=0</formula>
    </cfRule>
  </conditionalFormatting>
  <conditionalFormatting sqref="D10">
    <cfRule type="expression" dxfId="30" priority="51">
      <formula>MOD(ROW(),2)=0</formula>
    </cfRule>
  </conditionalFormatting>
  <conditionalFormatting sqref="D12">
    <cfRule type="expression" dxfId="29" priority="32">
      <formula>MOD(ROW(),2)=0</formula>
    </cfRule>
  </conditionalFormatting>
  <conditionalFormatting sqref="B35">
    <cfRule type="expression" dxfId="28" priority="31">
      <formula>MOD(ROW(),2)=0</formula>
    </cfRule>
  </conditionalFormatting>
  <conditionalFormatting sqref="C35">
    <cfRule type="expression" dxfId="27" priority="30">
      <formula>MOD(ROW(),2)=0</formula>
    </cfRule>
  </conditionalFormatting>
  <conditionalFormatting sqref="A13">
    <cfRule type="expression" dxfId="26" priority="12">
      <formula>MOD(ROW(),2)=0</formula>
    </cfRule>
  </conditionalFormatting>
  <conditionalFormatting sqref="B13">
    <cfRule type="expression" dxfId="25" priority="11">
      <formula>MOD(ROW(),2)=0</formula>
    </cfRule>
  </conditionalFormatting>
  <conditionalFormatting sqref="C13">
    <cfRule type="expression" dxfId="24" priority="10">
      <formula>MOD(ROW(),2)=0</formula>
    </cfRule>
  </conditionalFormatting>
  <conditionalFormatting sqref="A15">
    <cfRule type="expression" dxfId="23" priority="9">
      <formula>MOD(ROW(),2)=0</formula>
    </cfRule>
  </conditionalFormatting>
  <conditionalFormatting sqref="B15">
    <cfRule type="expression" dxfId="22" priority="8">
      <formula>MOD(ROW(),2)=0</formula>
    </cfRule>
  </conditionalFormatting>
  <conditionalFormatting sqref="C15">
    <cfRule type="expression" dxfId="21" priority="7">
      <formula>MOD(ROW(),2)=0</formula>
    </cfRule>
  </conditionalFormatting>
  <conditionalFormatting sqref="D15">
    <cfRule type="expression" dxfId="20" priority="6">
      <formula>MOD(ROW(),2)=0</formula>
    </cfRule>
  </conditionalFormatting>
  <conditionalFormatting sqref="B24">
    <cfRule type="expression" dxfId="19" priority="5">
      <formula>MOD(ROW(),2)=0</formula>
    </cfRule>
  </conditionalFormatting>
  <conditionalFormatting sqref="C24">
    <cfRule type="expression" dxfId="18" priority="4">
      <formula>MOD(ROW(),2)=0</formula>
    </cfRule>
  </conditionalFormatting>
  <conditionalFormatting sqref="D24">
    <cfRule type="expression" dxfId="17" priority="3">
      <formula>MOD(ROW(),2)=0</formula>
    </cfRule>
  </conditionalFormatting>
  <conditionalFormatting sqref="B25">
    <cfRule type="expression" dxfId="16" priority="2">
      <formula>MOD(ROW(),2)=0</formula>
    </cfRule>
  </conditionalFormatting>
  <conditionalFormatting sqref="C25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64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15</v>
      </c>
      <c r="B2" s="41"/>
      <c r="C2" s="23" t="s">
        <v>0</v>
      </c>
      <c r="D2" s="43" t="s">
        <v>81</v>
      </c>
      <c r="E2" s="43"/>
      <c r="F2" s="4"/>
    </row>
    <row r="3" spans="1:6" ht="49.5" customHeight="1" x14ac:dyDescent="0.25">
      <c r="A3" s="42" t="s">
        <v>65</v>
      </c>
      <c r="B3" s="42"/>
      <c r="C3" s="24" t="s">
        <v>80</v>
      </c>
      <c r="D3" s="44"/>
      <c r="E3" s="44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9" t="s">
        <v>12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Travanj 2026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2026-04-16T06:33:53Z</cp:lastPrinted>
  <dcterms:created xsi:type="dcterms:W3CDTF">2016-11-01T03:33:07Z</dcterms:created>
  <dcterms:modified xsi:type="dcterms:W3CDTF">2026-05-13T09:34:13Z</dcterms:modified>
</cp:coreProperties>
</file>