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5F833842-3A3B-44E9-89C6-6AD70339933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Ožujak 2026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'Ožujak 2026'!#REF!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'Ožujak 2026'!#REF!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9" i="9" l="1" a="1"/>
  <c r="B49" i="9" s="1"/>
  <c r="C49" i="9" a="1"/>
  <c r="C49" i="9" s="1"/>
  <c r="F17" i="9"/>
  <c r="F14" i="9"/>
  <c r="F30" i="9"/>
  <c r="F44" i="9"/>
  <c r="F9" i="9"/>
  <c r="F35" i="9"/>
  <c r="F33" i="9"/>
  <c r="F8" i="9" l="1"/>
  <c r="B55" i="9" a="1"/>
  <c r="B55" i="9" s="1"/>
  <c r="C55" i="9" a="1"/>
  <c r="C55" i="9" s="1"/>
  <c r="C53" i="9" a="1"/>
  <c r="C53" i="9" s="1"/>
  <c r="B53" i="9" a="1"/>
  <c r="B53" i="9" s="1"/>
  <c r="C51" i="9" a="1"/>
  <c r="C51" i="9" s="1"/>
  <c r="B51" i="9" a="1"/>
  <c r="B51" i="9" s="1"/>
  <c r="C54" i="9" a="1"/>
  <c r="C54" i="9" s="1"/>
  <c r="B54" i="9" a="1"/>
  <c r="B54" i="9" s="1"/>
  <c r="B56" i="9" a="1"/>
  <c r="B56" i="9" s="1"/>
  <c r="C56" i="9" a="1"/>
  <c r="C56" i="9" s="1"/>
  <c r="B52" i="9" l="1" a="1"/>
  <c r="B52" i="9" s="1"/>
  <c r="C52" i="9" a="1"/>
  <c r="C52" i="9" s="1"/>
  <c r="F57" i="9" l="1"/>
  <c r="B50" i="9" a="1"/>
  <c r="B50" i="9" s="1"/>
  <c r="C50" i="9" a="1"/>
  <c r="C50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<sst xmlns="http://schemas.openxmlformats.org/spreadsheetml/2006/main" count="348" uniqueCount="136">
  <si>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</si>
  <si>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</si>
  <si>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</si>
  <si>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</si>
  <si>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</si>
  <si>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</si>
  <si>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</si>
  <si>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</si>
  <si>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</si>
  <si>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</si>
  <si>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</si>
  <si>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</si>
  <si>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</si>
  <si>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</si>
  <si>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</si>
  <si>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</si>
  <si>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</si>
  <si>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</si>
  <si>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</si>
  <si>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</si>
  <si>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</si>
  <si>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</si>
  <si>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</si>
  <si>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</si>
  <si>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</si>
  <si>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</si>
  <si>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</si>
  <si>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</si>
  <si>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</si>
  <si>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</si>
  <si>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</si>
  <si>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</si>
  <si>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</si>
  <si>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</si>
  <si>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</si>
  <si>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</si>
  <si>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</si>
  <si>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</si>
  <si>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</si>
  <si>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</si>
  <si>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</si>
  <si>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</si>
  <si>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</si>
  <si>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</si>
  <si>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</si>
  <si>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</si>
  <si>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</si>
  <si>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</si>
  <si>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</si>
  <si>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</si>
  <si>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</si>
  <si>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</si>
  <si>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</si>
  <si>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</si>
  <si>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</si>
  <si>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</si>
  <si>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</si>
  <si>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</si>
  <si>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</si>
  <si>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</si>
  <si>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</si>
  <si>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</si>
  <si>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</si>
  <si>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</si>
  <si>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</si>
  <si>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</si>
  <si>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</si>
  <si>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</si>
  <si>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</si>
  <si>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</si>
  <si>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</si>
  <si>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</si>
  <si>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</si>
  <si>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</si>
  <si>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</si>
  <si>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</si>
  <si>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</si>
  <si>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</si>
  <si>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</si>
  <si>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</si>
  <si>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</si>
  <si>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</si>
  <si>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</si>
  <si>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</si>
  <si>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 xml:space="preserve">DRŽAVNI PRORAČUN </t>
  </si>
  <si>
    <t>HEP-OPSKRBA D.O.O.</t>
  </si>
  <si>
    <t>ČAKOVEC</t>
  </si>
  <si>
    <t>VIRKOM D.O.O.</t>
  </si>
  <si>
    <t>HRVATSKI TELEKOM D.D.</t>
  </si>
  <si>
    <t>VELIKA GORICA</t>
  </si>
  <si>
    <t>32121 - PRIJEVOZ ZAPOSLENIKA</t>
  </si>
  <si>
    <t>32372 - UGOVORI O DJELU</t>
  </si>
  <si>
    <t>32111 - DNEVNICE ZA SLUŽBENI PUT U ZEMLJI</t>
  </si>
  <si>
    <t>PEVEX D.D.</t>
  </si>
  <si>
    <t>SESVETE</t>
  </si>
  <si>
    <t>42273 - OPREMA</t>
  </si>
  <si>
    <t>32999 - OSTALI NESPOMENUTI RASHODI POSLOVANJA</t>
  </si>
  <si>
    <t>32211 - UREDSKI MATERIJAL</t>
  </si>
  <si>
    <t>32399 - OSTALE NESPOMENUTE USLUGE</t>
  </si>
  <si>
    <t>VACOM D.O.O.</t>
  </si>
  <si>
    <t>DARUVAR</t>
  </si>
  <si>
    <t>NARODNE NOVINE D.D.</t>
  </si>
  <si>
    <t>FINANCIJSKA AGENCIJA</t>
  </si>
  <si>
    <t>32329 - OSTALE USLUGE TEKUĆEG I INVESTICIJSKOG ODRŽAVANJA</t>
  </si>
  <si>
    <t>KTC D.D.</t>
  </si>
  <si>
    <t>KRIŽEVCI</t>
  </si>
  <si>
    <t>34349 - OSTALI NESPOMENUTI FINANCIJSKI RASHODI</t>
  </si>
  <si>
    <t>32931 - REPREZENTACIJA</t>
  </si>
  <si>
    <t>42411 - KNJIGE</t>
  </si>
  <si>
    <t>AUTO TOMO J.D.O.O.</t>
  </si>
  <si>
    <t>32234 - MOTORNI BENZIN I DIZEL GORIVO</t>
  </si>
  <si>
    <t>Ožujak 2026.g.</t>
  </si>
  <si>
    <t>DOBRA KNJIGA D.O.O.</t>
  </si>
  <si>
    <t>RRIF-PLUS D.O.O.</t>
  </si>
  <si>
    <t>ZAŠTITAINSPEKT D.O.O.</t>
  </si>
  <si>
    <t>GRADBA D.O.O.</t>
  </si>
  <si>
    <t>BREZIK</t>
  </si>
  <si>
    <t>ŠKOLSKA KNJIGA D.D.</t>
  </si>
  <si>
    <t>PROFIDTP D.O.O.</t>
  </si>
  <si>
    <t>SAMOBOR</t>
  </si>
  <si>
    <t>TERME TUHELJ D.O.O.</t>
  </si>
  <si>
    <t>TUHELJ</t>
  </si>
  <si>
    <t>32113 - NAKNADA ZA SMJEŠTAJ NA SLUŽBENOM PUTU U ZEMLJI</t>
  </si>
  <si>
    <t>JAVNA VATROGASNA POSTROJBA GRADA VIROVITICE</t>
  </si>
  <si>
    <t>32251 - SITAN INVENTAR</t>
  </si>
  <si>
    <t>V.B.Z. D.O.O.</t>
  </si>
  <si>
    <t>LUKVEL D.O.O.</t>
  </si>
  <si>
    <t>SOLDERED ELECTRONICS D.O.O.</t>
  </si>
  <si>
    <t>UHSR</t>
  </si>
  <si>
    <t>HP-HRVATSKA POŠTA D.D.</t>
  </si>
  <si>
    <t>GRAFOPROJEKT D.O.O.</t>
  </si>
  <si>
    <t>32391 - GRAFIČKE I TISKARSKE USLUGE</t>
  </si>
  <si>
    <t>GRAFITI BECKER D.O.O.</t>
  </si>
  <si>
    <t>MEĐIMURJE-PLIN D.O.O.</t>
  </si>
  <si>
    <t>SERVIS KUĆANSKIH APARATA VL. ZORAN RUDEC</t>
  </si>
  <si>
    <t>32219 - OSTALI MATERIJAL ZA POTREBE REDOVNOG POSLOVANJA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</si>
</sst>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58"/>
      <tableStyleElement type="headerRow" dxfId="157"/>
      <tableStyleElement type="totalRow" dxfId="156"/>
      <tableStyleElement type="firstColumn" dxfId="155"/>
      <tableStyleElement type="lastColumn" dxfId="154"/>
      <tableStyleElement type="firstRowStripe" dxfId="153"/>
      <tableStyleElement type="firstColumnStripe" dxfId="15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51" totalsRowDxfId="150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49" totalsRowDxfId="14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47" totalsRowDxfId="14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45" totalsRowDxfId="14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43" totalsRowDxfId="142"/>
    <tableColumn id="1" xr3:uid="{00000000-0010-0000-0000-000001000000}" name="Naziv platitelja " dataDxfId="141" totalsRowDxfId="140"/>
    <tableColumn id="11" xr3:uid="{00000000-0010-0000-0000-00000B000000}" name="Iznos" totalsRowFunction="count" dataDxfId="139" totalsRowDxfId="13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7" dataDxfId="137" totalsRowDxfId="136">
  <autoFilter ref="A6:F57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129" totalsRowDxfId="128"/>
    <tableColumn id="1" xr3:uid="{00000000-0010-0000-0100-000001000000}" name="Naziv platitelja " dataDxfId="127" totalsRowDxfId="126"/>
    <tableColumn id="11" xr3:uid="{00000000-0010-0000-0100-00000B000000}" name="Iznos" totalsRowFunction="count" dataDxfId="125" totalsRowDxfId="1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123" dataDxfId="122" totalsRowDxfId="121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120" totalsRowDxfId="119"/>
    <tableColumn id="8" xr3:uid="{00000000-0010-0000-0200-000008000000}" name="OIB primatelja" dataDxfId="118" totalsRowDxfId="117" dataCellStyle="Normalno"/>
    <tableColumn id="10" xr3:uid="{00000000-0010-0000-0200-00000A000000}" name="Sjedište primatelja" dataDxfId="116" totalsRowDxfId="115" dataCellStyle="Normalno"/>
    <tableColumn id="3" xr3:uid="{00000000-0010-0000-0200-000003000000}" name="Vrsta rashoda i izdatka" dataDxfId="114" totalsRowDxfId="113"/>
    <tableColumn id="11" xr3:uid="{00000000-0010-0000-0200-00000B000000}" name="Iznos" totalsRowFunction="count" dataDxfId="112" totalsRowDxfId="1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110" priority="7">
      <formula>MOD(ROW(),2)=0</formula>
    </cfRule>
  </conditionalFormatting>
  <conditionalFormatting sqref="A7:E7 A8:D11 E8:E31">
    <cfRule type="expression" dxfId="109" priority="6">
      <formula>MOD(ROW(),2)=0</formula>
    </cfRule>
  </conditionalFormatting>
  <conditionalFormatting sqref="C12:D16 D18 C19:D22 A23:D24 A25:C26 C17 A27:D31 A32:E37">
    <cfRule type="expression" dxfId="108" priority="25">
      <formula>MOD(ROW(),2)=0</formula>
    </cfRule>
  </conditionalFormatting>
  <conditionalFormatting sqref="D25:D26">
    <cfRule type="expression" dxfId="107" priority="3">
      <formula>MOD(ROW(),2)=0</formula>
    </cfRule>
  </conditionalFormatting>
  <conditionalFormatting sqref="F7:F3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D17">
    <cfRule type="expression" dxfId="10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1"/>
  <sheetViews>
    <sheetView showGridLines="0" tabSelected="1" zoomScale="80" zoomScaleNormal="80" workbookViewId="0">
      <selection activeCell="L53" sqref="L53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111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112</v>
      </c>
      <c r="B7" s="10">
        <v>22473413844</v>
      </c>
      <c r="C7" s="5" t="s">
        <v>3</v>
      </c>
      <c r="D7" s="11" t="s">
        <v>108</v>
      </c>
      <c r="E7" s="11" t="s">
        <v>67</v>
      </c>
      <c r="F7" s="12">
        <v>266.07</v>
      </c>
      <c r="H7" s="28"/>
    </row>
    <row r="8" spans="1:8" s="2" customFormat="1" ht="33.75" customHeight="1" x14ac:dyDescent="0.25">
      <c r="A8" s="37" t="s">
        <v>101</v>
      </c>
      <c r="B8" s="10">
        <v>64546066176</v>
      </c>
      <c r="C8" s="5" t="s">
        <v>3</v>
      </c>
      <c r="D8" s="11" t="s">
        <v>97</v>
      </c>
      <c r="E8" s="11" t="s">
        <v>68</v>
      </c>
      <c r="F8" s="12">
        <f>199.94+29.61</f>
        <v>229.55</v>
      </c>
      <c r="H8" s="28"/>
    </row>
    <row r="9" spans="1:8" s="2" customFormat="1" ht="34.5" customHeight="1" x14ac:dyDescent="0.25">
      <c r="A9" s="37" t="s">
        <v>102</v>
      </c>
      <c r="B9" s="10">
        <v>85821130368</v>
      </c>
      <c r="C9" s="5" t="s">
        <v>3</v>
      </c>
      <c r="D9" s="11" t="s">
        <v>28</v>
      </c>
      <c r="E9" s="11" t="s">
        <v>68</v>
      </c>
      <c r="F9" s="12">
        <f>1.66+1.66</f>
        <v>3.32</v>
      </c>
      <c r="H9" s="28"/>
    </row>
    <row r="10" spans="1:8" s="2" customFormat="1" ht="33.75" customHeight="1" x14ac:dyDescent="0.25">
      <c r="A10" s="37" t="s">
        <v>113</v>
      </c>
      <c r="B10" s="10">
        <v>18376805890</v>
      </c>
      <c r="C10" s="5" t="s">
        <v>3</v>
      </c>
      <c r="D10" s="11" t="s">
        <v>57</v>
      </c>
      <c r="E10" s="11" t="s">
        <v>68</v>
      </c>
      <c r="F10" s="12">
        <v>259.89999999999998</v>
      </c>
      <c r="H10" s="28"/>
    </row>
    <row r="11" spans="1:8" s="2" customFormat="1" ht="44.25" customHeight="1" x14ac:dyDescent="0.25">
      <c r="A11" s="37" t="s">
        <v>31</v>
      </c>
      <c r="B11" s="10">
        <v>54521868069</v>
      </c>
      <c r="C11" s="5" t="s">
        <v>22</v>
      </c>
      <c r="D11" s="36" t="s">
        <v>96</v>
      </c>
      <c r="E11" s="11" t="s">
        <v>68</v>
      </c>
      <c r="F11" s="12">
        <v>50</v>
      </c>
      <c r="H11" s="28"/>
    </row>
    <row r="12" spans="1:8" s="2" customFormat="1" ht="40.5" customHeight="1" x14ac:dyDescent="0.25">
      <c r="A12" s="38" t="s">
        <v>114</v>
      </c>
      <c r="B12" s="10">
        <v>80505982825</v>
      </c>
      <c r="C12" s="5" t="s">
        <v>22</v>
      </c>
      <c r="D12" s="36" t="s">
        <v>96</v>
      </c>
      <c r="E12" s="11" t="s">
        <v>67</v>
      </c>
      <c r="F12" s="12">
        <v>3112.5</v>
      </c>
      <c r="H12" s="28"/>
    </row>
    <row r="13" spans="1:8" s="2" customFormat="1" ht="48" customHeight="1" x14ac:dyDescent="0.25">
      <c r="A13" s="38" t="s">
        <v>25</v>
      </c>
      <c r="B13" s="10">
        <v>48092682308</v>
      </c>
      <c r="C13" s="5" t="s">
        <v>22</v>
      </c>
      <c r="D13" s="34" t="s">
        <v>26</v>
      </c>
      <c r="E13" s="11" t="s">
        <v>68</v>
      </c>
      <c r="F13" s="12">
        <v>406.43</v>
      </c>
      <c r="H13" s="28"/>
    </row>
    <row r="14" spans="1:8" s="2" customFormat="1" ht="33.75" customHeight="1" x14ac:dyDescent="0.25">
      <c r="A14" s="37" t="s">
        <v>88</v>
      </c>
      <c r="B14" s="10">
        <v>81793146560</v>
      </c>
      <c r="C14" s="5" t="s">
        <v>3</v>
      </c>
      <c r="D14" s="36" t="s">
        <v>37</v>
      </c>
      <c r="E14" s="11" t="s">
        <v>68</v>
      </c>
      <c r="F14" s="12">
        <f>11.61+44.33+100.98</f>
        <v>156.92000000000002</v>
      </c>
      <c r="H14" s="28"/>
    </row>
    <row r="15" spans="1:8" s="2" customFormat="1" ht="33.75" customHeight="1" x14ac:dyDescent="0.25">
      <c r="A15" s="37" t="s">
        <v>88</v>
      </c>
      <c r="B15" s="10">
        <v>81793146560</v>
      </c>
      <c r="C15" s="5" t="s">
        <v>3</v>
      </c>
      <c r="D15" s="5" t="s">
        <v>106</v>
      </c>
      <c r="E15" s="11" t="s">
        <v>68</v>
      </c>
      <c r="F15" s="12">
        <v>0.08</v>
      </c>
      <c r="H15" s="28"/>
    </row>
    <row r="16" spans="1:8" s="2" customFormat="1" ht="33.75" customHeight="1" x14ac:dyDescent="0.25">
      <c r="A16" s="37" t="s">
        <v>115</v>
      </c>
      <c r="B16" s="10">
        <v>7720002212</v>
      </c>
      <c r="C16" s="5" t="s">
        <v>116</v>
      </c>
      <c r="D16" s="11" t="s">
        <v>103</v>
      </c>
      <c r="E16" s="11" t="s">
        <v>68</v>
      </c>
      <c r="F16" s="12">
        <v>1166.25</v>
      </c>
      <c r="H16" s="28"/>
    </row>
    <row r="17" spans="1:8" s="2" customFormat="1" ht="33.75" customHeight="1" x14ac:dyDescent="0.25">
      <c r="A17" s="37" t="s">
        <v>104</v>
      </c>
      <c r="B17" s="10">
        <v>95970838122</v>
      </c>
      <c r="C17" s="5" t="s">
        <v>105</v>
      </c>
      <c r="D17" s="34" t="s">
        <v>110</v>
      </c>
      <c r="E17" s="5" t="s">
        <v>68</v>
      </c>
      <c r="F17" s="12">
        <f>46.19+97.72</f>
        <v>143.91</v>
      </c>
      <c r="H17" s="28"/>
    </row>
    <row r="18" spans="1:8" s="2" customFormat="1" ht="33.75" customHeight="1" x14ac:dyDescent="0.25">
      <c r="A18" s="14" t="s">
        <v>117</v>
      </c>
      <c r="B18" s="16">
        <v>38967655335</v>
      </c>
      <c r="C18" s="5" t="s">
        <v>3</v>
      </c>
      <c r="D18" s="11" t="s">
        <v>57</v>
      </c>
      <c r="E18" s="11" t="s">
        <v>68</v>
      </c>
      <c r="F18" s="12">
        <v>27</v>
      </c>
      <c r="H18" s="28"/>
    </row>
    <row r="19" spans="1:8" s="2" customFormat="1" ht="33.75" customHeight="1" x14ac:dyDescent="0.25">
      <c r="A19" s="14" t="s">
        <v>31</v>
      </c>
      <c r="B19" s="10">
        <v>54521868069</v>
      </c>
      <c r="C19" s="5" t="s">
        <v>22</v>
      </c>
      <c r="D19" s="5" t="s">
        <v>29</v>
      </c>
      <c r="E19" s="11" t="s">
        <v>68</v>
      </c>
      <c r="F19" s="12">
        <v>23.83</v>
      </c>
      <c r="H19" s="28"/>
    </row>
    <row r="20" spans="1:8" s="2" customFormat="1" ht="33.75" customHeight="1" x14ac:dyDescent="0.25">
      <c r="A20" s="14" t="s">
        <v>118</v>
      </c>
      <c r="B20" s="10">
        <v>55579522185</v>
      </c>
      <c r="C20" s="5" t="s">
        <v>119</v>
      </c>
      <c r="D20" s="36" t="s">
        <v>57</v>
      </c>
      <c r="E20" s="11" t="s">
        <v>68</v>
      </c>
      <c r="F20" s="12">
        <v>28</v>
      </c>
      <c r="H20" s="28"/>
    </row>
    <row r="21" spans="1:8" s="2" customFormat="1" ht="33.75" customHeight="1" x14ac:dyDescent="0.25">
      <c r="A21" s="14" t="s">
        <v>120</v>
      </c>
      <c r="B21" s="10">
        <v>56566580479</v>
      </c>
      <c r="C21" s="5" t="s">
        <v>121</v>
      </c>
      <c r="D21" s="11" t="s">
        <v>122</v>
      </c>
      <c r="E21" s="11" t="s">
        <v>68</v>
      </c>
      <c r="F21" s="12">
        <v>209.9</v>
      </c>
      <c r="H21" s="28"/>
    </row>
    <row r="22" spans="1:8" s="2" customFormat="1" ht="33.75" customHeight="1" x14ac:dyDescent="0.25">
      <c r="A22" s="14" t="s">
        <v>99</v>
      </c>
      <c r="B22" s="10">
        <v>83341080203</v>
      </c>
      <c r="C22" s="5" t="s">
        <v>100</v>
      </c>
      <c r="D22" s="36" t="s">
        <v>96</v>
      </c>
      <c r="E22" s="11" t="s">
        <v>67</v>
      </c>
      <c r="F22" s="12">
        <v>9.9</v>
      </c>
      <c r="H22" s="28"/>
    </row>
    <row r="23" spans="1:8" s="2" customFormat="1" ht="33.75" customHeight="1" x14ac:dyDescent="0.25">
      <c r="A23" s="14" t="s">
        <v>99</v>
      </c>
      <c r="B23" s="10">
        <v>83341080203</v>
      </c>
      <c r="C23" s="5" t="s">
        <v>100</v>
      </c>
      <c r="D23" s="11" t="s">
        <v>95</v>
      </c>
      <c r="E23" s="11" t="s">
        <v>67</v>
      </c>
      <c r="F23" s="12">
        <v>359.99</v>
      </c>
      <c r="H23" s="28"/>
    </row>
    <row r="24" spans="1:8" s="2" customFormat="1" ht="33.75" customHeight="1" x14ac:dyDescent="0.25">
      <c r="A24" s="14" t="s">
        <v>123</v>
      </c>
      <c r="B24" s="16">
        <v>72139518512</v>
      </c>
      <c r="C24" s="5" t="s">
        <v>22</v>
      </c>
      <c r="D24" s="11" t="s">
        <v>124</v>
      </c>
      <c r="E24" s="11" t="s">
        <v>67</v>
      </c>
      <c r="F24" s="12">
        <v>1176.25</v>
      </c>
      <c r="H24" s="28"/>
    </row>
    <row r="25" spans="1:8" s="2" customFormat="1" ht="33.75" customHeight="1" x14ac:dyDescent="0.25">
      <c r="A25" s="14" t="s">
        <v>125</v>
      </c>
      <c r="B25" s="16">
        <v>35632925066</v>
      </c>
      <c r="C25" s="5" t="s">
        <v>3</v>
      </c>
      <c r="D25" s="11" t="s">
        <v>108</v>
      </c>
      <c r="E25" s="11" t="s">
        <v>67</v>
      </c>
      <c r="F25" s="12">
        <v>162.63</v>
      </c>
      <c r="H25" s="28"/>
    </row>
    <row r="26" spans="1:8" s="2" customFormat="1" ht="33.75" customHeight="1" x14ac:dyDescent="0.25">
      <c r="A26" s="14" t="s">
        <v>93</v>
      </c>
      <c r="B26" s="16">
        <v>73660371074</v>
      </c>
      <c r="C26" s="5" t="s">
        <v>94</v>
      </c>
      <c r="D26" s="11" t="s">
        <v>95</v>
      </c>
      <c r="E26" s="11" t="s">
        <v>67</v>
      </c>
      <c r="F26" s="12">
        <v>1919.6</v>
      </c>
      <c r="H26" s="28"/>
    </row>
    <row r="27" spans="1:8" s="2" customFormat="1" ht="33.75" customHeight="1" x14ac:dyDescent="0.25">
      <c r="A27" s="14" t="s">
        <v>93</v>
      </c>
      <c r="B27" s="16">
        <v>73660371074</v>
      </c>
      <c r="C27" s="5" t="s">
        <v>94</v>
      </c>
      <c r="D27" s="36" t="s">
        <v>96</v>
      </c>
      <c r="E27" s="11" t="s">
        <v>67</v>
      </c>
      <c r="F27" s="12">
        <v>67.98</v>
      </c>
      <c r="H27" s="28"/>
    </row>
    <row r="28" spans="1:8" s="2" customFormat="1" ht="33.75" customHeight="1" x14ac:dyDescent="0.25">
      <c r="A28" s="14" t="s">
        <v>126</v>
      </c>
      <c r="B28" s="10">
        <v>42927423078</v>
      </c>
      <c r="C28" s="5" t="s">
        <v>3</v>
      </c>
      <c r="D28" s="11" t="s">
        <v>95</v>
      </c>
      <c r="E28" s="11" t="s">
        <v>67</v>
      </c>
      <c r="F28" s="12">
        <v>1185</v>
      </c>
      <c r="H28" s="28"/>
    </row>
    <row r="29" spans="1:8" s="2" customFormat="1" ht="33.75" customHeight="1" x14ac:dyDescent="0.25">
      <c r="A29" s="14" t="s">
        <v>126</v>
      </c>
      <c r="B29" s="10">
        <v>42927423078</v>
      </c>
      <c r="C29" s="5" t="s">
        <v>3</v>
      </c>
      <c r="D29" s="11" t="s">
        <v>35</v>
      </c>
      <c r="E29" s="11" t="s">
        <v>67</v>
      </c>
      <c r="F29" s="12">
        <v>112.5</v>
      </c>
      <c r="H29" s="28"/>
    </row>
    <row r="30" spans="1:8" s="2" customFormat="1" ht="33.75" customHeight="1" x14ac:dyDescent="0.25">
      <c r="A30" s="14" t="s">
        <v>25</v>
      </c>
      <c r="B30" s="10">
        <v>48092682308</v>
      </c>
      <c r="C30" s="5" t="s">
        <v>22</v>
      </c>
      <c r="D30" s="11" t="s">
        <v>50</v>
      </c>
      <c r="E30" s="11" t="s">
        <v>68</v>
      </c>
      <c r="F30" s="12">
        <f>15.91+85.89+218.33</f>
        <v>320.13</v>
      </c>
      <c r="H30" s="28"/>
    </row>
    <row r="31" spans="1:8" s="2" customFormat="1" ht="33.75" customHeight="1" x14ac:dyDescent="0.25">
      <c r="A31" s="14" t="s">
        <v>58</v>
      </c>
      <c r="B31" s="10">
        <v>14506572540</v>
      </c>
      <c r="C31" s="5" t="s">
        <v>3</v>
      </c>
      <c r="D31" s="36" t="s">
        <v>59</v>
      </c>
      <c r="E31" s="11" t="s">
        <v>68</v>
      </c>
      <c r="F31" s="12">
        <v>310.41000000000003</v>
      </c>
      <c r="H31" s="28"/>
    </row>
    <row r="32" spans="1:8" s="2" customFormat="1" ht="33.75" customHeight="1" x14ac:dyDescent="0.25">
      <c r="A32" s="37" t="s">
        <v>104</v>
      </c>
      <c r="B32" s="10">
        <v>95970838122</v>
      </c>
      <c r="C32" s="5" t="s">
        <v>105</v>
      </c>
      <c r="D32" s="11" t="s">
        <v>40</v>
      </c>
      <c r="E32" s="11" t="s">
        <v>68</v>
      </c>
      <c r="F32" s="12">
        <v>114.98</v>
      </c>
      <c r="H32" s="28"/>
    </row>
    <row r="33" spans="1:8" s="2" customFormat="1" ht="33.75" customHeight="1" x14ac:dyDescent="0.25">
      <c r="A33" s="37" t="s">
        <v>104</v>
      </c>
      <c r="B33" s="10">
        <v>95970838122</v>
      </c>
      <c r="C33" s="5" t="s">
        <v>105</v>
      </c>
      <c r="D33" s="11" t="s">
        <v>107</v>
      </c>
      <c r="E33" s="11" t="s">
        <v>68</v>
      </c>
      <c r="F33" s="12">
        <f>60.04+41.41</f>
        <v>101.44999999999999</v>
      </c>
      <c r="H33" s="28"/>
    </row>
    <row r="34" spans="1:8" s="2" customFormat="1" ht="33.75" customHeight="1" x14ac:dyDescent="0.25">
      <c r="A34" s="14" t="s">
        <v>87</v>
      </c>
      <c r="B34" s="10">
        <v>55802054231</v>
      </c>
      <c r="C34" s="5" t="s">
        <v>22</v>
      </c>
      <c r="D34" s="36" t="s">
        <v>46</v>
      </c>
      <c r="E34" s="11" t="s">
        <v>68</v>
      </c>
      <c r="F34" s="12">
        <v>348.11</v>
      </c>
      <c r="H34" s="28"/>
    </row>
    <row r="35" spans="1:8" s="2" customFormat="1" ht="33.75" customHeight="1" x14ac:dyDescent="0.25">
      <c r="A35" s="14" t="s">
        <v>127</v>
      </c>
      <c r="B35" s="10">
        <v>83200237288</v>
      </c>
      <c r="C35" s="5" t="s">
        <v>4</v>
      </c>
      <c r="D35" s="11" t="s">
        <v>50</v>
      </c>
      <c r="E35" s="11" t="s">
        <v>68</v>
      </c>
      <c r="F35" s="12">
        <f>285.35+279.95+226.8</f>
        <v>792.09999999999991</v>
      </c>
      <c r="H35" s="28"/>
    </row>
    <row r="36" spans="1:8" s="2" customFormat="1" ht="33.75" customHeight="1" x14ac:dyDescent="0.25">
      <c r="A36" s="14" t="s">
        <v>128</v>
      </c>
      <c r="B36" s="10">
        <v>75780877581</v>
      </c>
      <c r="C36" s="5" t="s">
        <v>3</v>
      </c>
      <c r="D36" s="11" t="s">
        <v>96</v>
      </c>
      <c r="E36" s="11" t="s">
        <v>68</v>
      </c>
      <c r="F36" s="12">
        <v>40</v>
      </c>
      <c r="H36" s="28"/>
    </row>
    <row r="37" spans="1:8" s="2" customFormat="1" ht="33.75" customHeight="1" x14ac:dyDescent="0.25">
      <c r="A37" s="14" t="s">
        <v>129</v>
      </c>
      <c r="B37" s="10">
        <v>87311810356</v>
      </c>
      <c r="C37" s="5" t="s">
        <v>89</v>
      </c>
      <c r="D37" s="5" t="s">
        <v>35</v>
      </c>
      <c r="E37" s="11" t="s">
        <v>68</v>
      </c>
      <c r="F37" s="12">
        <v>37.94</v>
      </c>
      <c r="H37" s="28"/>
    </row>
    <row r="38" spans="1:8" s="2" customFormat="1" ht="33.75" customHeight="1" x14ac:dyDescent="0.25">
      <c r="A38" s="14" t="s">
        <v>60</v>
      </c>
      <c r="B38" s="10">
        <v>60174672203</v>
      </c>
      <c r="C38" s="5" t="s">
        <v>61</v>
      </c>
      <c r="D38" s="11" t="s">
        <v>122</v>
      </c>
      <c r="E38" s="11" t="s">
        <v>68</v>
      </c>
      <c r="F38" s="12">
        <v>193.6</v>
      </c>
      <c r="H38" s="28"/>
    </row>
    <row r="39" spans="1:8" s="2" customFormat="1" ht="33.75" customHeight="1" x14ac:dyDescent="0.25">
      <c r="A39" s="14" t="s">
        <v>85</v>
      </c>
      <c r="B39" s="10">
        <v>63073332379</v>
      </c>
      <c r="C39" s="5" t="s">
        <v>3</v>
      </c>
      <c r="D39" s="36" t="s">
        <v>32</v>
      </c>
      <c r="E39" s="11" t="s">
        <v>68</v>
      </c>
      <c r="F39" s="12">
        <v>1909.98</v>
      </c>
      <c r="H39" s="28"/>
    </row>
    <row r="40" spans="1:8" s="2" customFormat="1" ht="33.75" customHeight="1" x14ac:dyDescent="0.25">
      <c r="A40" s="14" t="s">
        <v>130</v>
      </c>
      <c r="B40" s="10">
        <v>48799138580</v>
      </c>
      <c r="C40" s="5" t="s">
        <v>22</v>
      </c>
      <c r="D40" s="5" t="s">
        <v>131</v>
      </c>
      <c r="E40" s="11" t="s">
        <v>68</v>
      </c>
      <c r="F40" s="12">
        <v>153.9</v>
      </c>
      <c r="H40" s="28"/>
    </row>
    <row r="41" spans="1:8" s="2" customFormat="1" ht="33.75" customHeight="1" x14ac:dyDescent="0.25">
      <c r="A41" s="37" t="s">
        <v>114</v>
      </c>
      <c r="B41" s="10">
        <v>80505982825</v>
      </c>
      <c r="C41" s="5" t="s">
        <v>22</v>
      </c>
      <c r="D41" s="5" t="s">
        <v>24</v>
      </c>
      <c r="E41" s="11" t="s">
        <v>68</v>
      </c>
      <c r="F41" s="12">
        <v>2100</v>
      </c>
      <c r="H41" s="28"/>
    </row>
    <row r="42" spans="1:8" s="2" customFormat="1" ht="33.75" customHeight="1" x14ac:dyDescent="0.25">
      <c r="A42" s="37" t="s">
        <v>132</v>
      </c>
      <c r="B42" s="10">
        <v>52660522861</v>
      </c>
      <c r="C42" s="5" t="s">
        <v>22</v>
      </c>
      <c r="D42" s="5" t="s">
        <v>131</v>
      </c>
      <c r="E42" s="11" t="s">
        <v>68</v>
      </c>
      <c r="F42" s="12">
        <v>60</v>
      </c>
      <c r="H42" s="28"/>
    </row>
    <row r="43" spans="1:8" s="2" customFormat="1" ht="33.75" customHeight="1" x14ac:dyDescent="0.25">
      <c r="A43" s="37" t="s">
        <v>109</v>
      </c>
      <c r="B43" s="10">
        <v>66543137907</v>
      </c>
      <c r="C43" s="5" t="s">
        <v>22</v>
      </c>
      <c r="D43" s="36" t="s">
        <v>98</v>
      </c>
      <c r="E43" s="11" t="s">
        <v>68</v>
      </c>
      <c r="F43" s="12">
        <v>80</v>
      </c>
      <c r="H43" s="28"/>
    </row>
    <row r="44" spans="1:8" s="2" customFormat="1" ht="33.75" customHeight="1" x14ac:dyDescent="0.25">
      <c r="A44" s="37" t="s">
        <v>133</v>
      </c>
      <c r="B44" s="10">
        <v>29035933600</v>
      </c>
      <c r="C44" s="5" t="s">
        <v>86</v>
      </c>
      <c r="D44" s="5" t="s">
        <v>48</v>
      </c>
      <c r="E44" s="11" t="s">
        <v>68</v>
      </c>
      <c r="F44" s="12">
        <f>597.83+7510.81</f>
        <v>8108.64</v>
      </c>
      <c r="H44" s="28"/>
    </row>
    <row r="45" spans="1:8" s="2" customFormat="1" ht="33.75" customHeight="1" x14ac:dyDescent="0.25">
      <c r="A45" s="14" t="s">
        <v>134</v>
      </c>
      <c r="B45" s="10">
        <v>98566402184</v>
      </c>
      <c r="C45" s="5" t="s">
        <v>22</v>
      </c>
      <c r="D45" s="36" t="s">
        <v>103</v>
      </c>
      <c r="E45" s="11" t="s">
        <v>68</v>
      </c>
      <c r="F45" s="12">
        <v>1110</v>
      </c>
      <c r="H45" s="28"/>
    </row>
    <row r="46" spans="1:8" s="2" customFormat="1" ht="33.75" customHeight="1" x14ac:dyDescent="0.25">
      <c r="A46" s="14" t="s">
        <v>25</v>
      </c>
      <c r="B46" s="10">
        <v>48092682308</v>
      </c>
      <c r="C46" s="5" t="s">
        <v>22</v>
      </c>
      <c r="D46" s="11" t="s">
        <v>135</v>
      </c>
      <c r="E46" s="11" t="s">
        <v>68</v>
      </c>
      <c r="F46" s="12">
        <v>50.73</v>
      </c>
      <c r="H46" s="28"/>
    </row>
    <row r="47" spans="1:8" s="2" customFormat="1" ht="33.75" customHeight="1" x14ac:dyDescent="0.25">
      <c r="A47" s="14" t="s">
        <v>70</v>
      </c>
      <c r="B47" s="10"/>
      <c r="C47" s="5"/>
      <c r="D47" s="36" t="s">
        <v>96</v>
      </c>
      <c r="E47" s="11" t="s">
        <v>67</v>
      </c>
      <c r="F47" s="12">
        <v>738.43</v>
      </c>
      <c r="H47" s="28"/>
    </row>
    <row r="48" spans="1:8" s="2" customFormat="1" ht="33.75" customHeight="1" x14ac:dyDescent="0.25">
      <c r="A48" s="14" t="s">
        <v>70</v>
      </c>
      <c r="B48" s="10"/>
      <c r="C48" s="5"/>
      <c r="D48" s="11" t="s">
        <v>75</v>
      </c>
      <c r="E48" s="11" t="s">
        <v>67</v>
      </c>
      <c r="F48" s="12">
        <v>500</v>
      </c>
      <c r="H48" s="28"/>
    </row>
    <row r="49" spans="1:8" s="2" customFormat="1" ht="33.75" customHeight="1" x14ac:dyDescent="0.25">
      <c r="A49" s="14" t="s">
        <v>70</v>
      </c>
      <c r="B49" s="10" t="str" cm="1">
        <f t="array" ref="B49">IFERROR(INDEX(#REF!,SMALL(IF(#REF!=rngInvoice,ROW(#REF!)-ROW(#REF!)), ROW(#REF!)), MATCH($B$6,#REF!, 0)),"")</f>
        <v/>
      </c>
      <c r="C49" s="5" t="str" cm="1">
        <f t="array" ref="C49">IFERROR(INDEX(#REF!,SMALL(IF(#REF!=rngInvoice,ROW(#REF!)-ROW(#REF!)), ROW(#REF!)), MATCH($C$6,#REF!, 0)),"")</f>
        <v/>
      </c>
      <c r="D49" s="5" t="s">
        <v>75</v>
      </c>
      <c r="E49" s="11" t="s">
        <v>82</v>
      </c>
      <c r="F49" s="12">
        <v>6660</v>
      </c>
      <c r="H49" s="28"/>
    </row>
    <row r="50" spans="1:8" s="2" customFormat="1" ht="33.950000000000003" customHeight="1" x14ac:dyDescent="0.25">
      <c r="A50" s="14" t="s">
        <v>70</v>
      </c>
      <c r="B50" s="10" t="str">
        <f t="array" ref="B50">IFERROR(INDEX(#REF!,SMALL(IF(#REF!=rngInvoice,ROW(#REF!)-ROW(#REF!)), ROW(#REF!)), MATCH($B$6,#REF!, 0)),"")</f>
        <v/>
      </c>
      <c r="C50" s="5" t="str">
        <f t="array" ref="C50">IFERROR(INDEX(#REF!,SMALL(IF(#REF!=rngInvoice,ROW(#REF!)-ROW(#REF!)), ROW(#REF!)), MATCH($C$6,#REF!, 0)),"")</f>
        <v/>
      </c>
      <c r="D50" s="5" t="s">
        <v>74</v>
      </c>
      <c r="E50" s="11" t="s">
        <v>82</v>
      </c>
      <c r="F50" s="12">
        <v>136960.84</v>
      </c>
      <c r="H50" s="28"/>
    </row>
    <row r="51" spans="1:8" s="2" customFormat="1" ht="33.950000000000003" customHeight="1" x14ac:dyDescent="0.25">
      <c r="A51" s="14" t="s">
        <v>70</v>
      </c>
      <c r="B51" s="10" t="str">
        <f t="array" ref="B51">IFERROR(INDEX(#REF!,SMALL(IF(#REF!=rngInvoice,ROW(#REF!)-ROW(#REF!)), ROW(#REF!)), MATCH($B$6,#REF!, 0)),"")</f>
        <v/>
      </c>
      <c r="C51" s="5" t="str">
        <f t="array" ref="C51">IFERROR(INDEX(#REF!,SMALL(IF(#REF!=rngInvoice,ROW(#REF!)-ROW(#REF!)), ROW(#REF!)), MATCH($C$6,#REF!, 0)),"")</f>
        <v/>
      </c>
      <c r="D51" s="5" t="s">
        <v>78</v>
      </c>
      <c r="E51" s="11" t="s">
        <v>82</v>
      </c>
      <c r="F51" s="12">
        <v>22598.51</v>
      </c>
      <c r="H51" s="28"/>
    </row>
    <row r="52" spans="1:8" s="2" customFormat="1" ht="33.950000000000003" customHeight="1" x14ac:dyDescent="0.25">
      <c r="A52" s="14" t="s">
        <v>70</v>
      </c>
      <c r="B52" s="10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5" t="s">
        <v>83</v>
      </c>
      <c r="E52" s="11" t="s">
        <v>68</v>
      </c>
      <c r="F52" s="12">
        <v>219.22</v>
      </c>
      <c r="H52" s="28"/>
    </row>
    <row r="53" spans="1:8" s="2" customFormat="1" ht="33.950000000000003" customHeight="1" x14ac:dyDescent="0.25">
      <c r="A53" s="14" t="s">
        <v>84</v>
      </c>
      <c r="B53" s="10" t="str" cm="1">
        <f t="array" ref="B53">IFERROR(INDEX(#REF!,SMALL(IF(#REF!=rngInvoice,ROW(#REF!)-ROW(#REF!)), ROW(#REF!)), MATCH($B$6,#REF!, 0)),"")</f>
        <v/>
      </c>
      <c r="C53" s="5" t="str" cm="1">
        <f t="array" ref="C53">IFERROR(INDEX(#REF!,SMALL(IF(#REF!=rngInvoice,ROW(#REF!)-ROW(#REF!)), ROW(#REF!)), MATCH($C$6,#REF!, 0)),"")</f>
        <v/>
      </c>
      <c r="D53" s="11" t="s">
        <v>72</v>
      </c>
      <c r="E53" s="11" t="s">
        <v>82</v>
      </c>
      <c r="F53" s="12">
        <v>920.87</v>
      </c>
      <c r="H53" s="28"/>
    </row>
    <row r="54" spans="1:8" s="2" customFormat="1" ht="33.950000000000003" customHeight="1" x14ac:dyDescent="0.25">
      <c r="A54" s="14" t="s">
        <v>70</v>
      </c>
      <c r="B54" s="10" t="str" cm="1">
        <f t="array" ref="B54">IFERROR(INDEX(#REF!,SMALL(IF(#REF!=rngInvoice,ROW(#REF!)-ROW(#REF!)), ROW(#REF!)), MATCH($B$6,#REF!, 0)),"")</f>
        <v/>
      </c>
      <c r="C54" s="5" t="str" cm="1">
        <f t="array" ref="C54">IFERROR(INDEX(#REF!,SMALL(IF(#REF!=rngInvoice,ROW(#REF!)-ROW(#REF!)), ROW(#REF!)), MATCH($C$6,#REF!, 0)),"")</f>
        <v/>
      </c>
      <c r="D54" s="5" t="s">
        <v>92</v>
      </c>
      <c r="E54" s="11" t="s">
        <v>68</v>
      </c>
      <c r="F54" s="12">
        <v>618</v>
      </c>
      <c r="H54" s="28"/>
    </row>
    <row r="55" spans="1:8" ht="33.950000000000003" customHeight="1" x14ac:dyDescent="0.25">
      <c r="A55" s="14" t="s">
        <v>70</v>
      </c>
      <c r="B55" s="10" t="str" cm="1">
        <f t="array" ref="B55">IFERROR(INDEX(#REF!,SMALL(IF(#REF!=rngInvoice,ROW(#REF!)-ROW(#REF!)), ROW(#REF!)), MATCH($B$6,#REF!, 0)),"")</f>
        <v/>
      </c>
      <c r="C55" s="5" t="str" cm="1">
        <f t="array" ref="C55">IFERROR(INDEX(#REF!,SMALL(IF(#REF!=rngInvoice,ROW(#REF!)-ROW(#REF!)), ROW(#REF!)), MATCH($C$6,#REF!, 0)),"")</f>
        <v/>
      </c>
      <c r="D55" s="5" t="s">
        <v>90</v>
      </c>
      <c r="E55" s="11" t="s">
        <v>68</v>
      </c>
      <c r="F55" s="12">
        <v>2535.13</v>
      </c>
    </row>
    <row r="56" spans="1:8" ht="33.950000000000003" customHeight="1" x14ac:dyDescent="0.25">
      <c r="A56" s="14" t="s">
        <v>70</v>
      </c>
      <c r="B56" s="10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5" t="s">
        <v>91</v>
      </c>
      <c r="E56" s="11" t="s">
        <v>82</v>
      </c>
      <c r="F56" s="12">
        <v>3010.16</v>
      </c>
    </row>
    <row r="57" spans="1:8" ht="33.950000000000003" customHeight="1" x14ac:dyDescent="0.25">
      <c r="A57" s="17" t="s">
        <v>7</v>
      </c>
      <c r="B57" s="18"/>
      <c r="C57" s="19"/>
      <c r="D57" s="19"/>
      <c r="E57" s="19"/>
      <c r="F57" s="20">
        <f>SUM(F7:F56)</f>
        <v>201670.64</v>
      </c>
      <c r="G57" s="27"/>
      <c r="H57" s="1"/>
    </row>
    <row r="61" spans="1:8" ht="33.950000000000003" customHeight="1" x14ac:dyDescent="0.25">
      <c r="F61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 A12 A50:E50 A20:C20 D29 A52:E52 A18:A19 C18 C16:D16 A54:E57 A21:A27 C21:C27 A28:C29 A31:C31 A30 C30 A15:A16 A14:C15 A48:D49 A47:C47 E7:E49">
    <cfRule type="expression" dxfId="103" priority="305">
      <formula>MOD(ROW(),2)=0</formula>
    </cfRule>
  </conditionalFormatting>
  <conditionalFormatting sqref="F52 F54:F57 F7:F50">
    <cfRule type="expression" dxfId="102" priority="302">
      <formula>MOD(ROW(),2)=0</formula>
    </cfRule>
    <cfRule type="expression" dxfId="101" priority="303">
      <formula>MOD(ROW(),2)=1</formula>
    </cfRule>
  </conditionalFormatting>
  <conditionalFormatting sqref="A7">
    <cfRule type="expression" dxfId="100" priority="239">
      <formula>MOD(ROW(),2)=0</formula>
    </cfRule>
  </conditionalFormatting>
  <conditionalFormatting sqref="B7">
    <cfRule type="expression" dxfId="99" priority="238">
      <formula>MOD(ROW(),2)=0</formula>
    </cfRule>
  </conditionalFormatting>
  <conditionalFormatting sqref="C7">
    <cfRule type="expression" dxfId="98" priority="237">
      <formula>MOD(ROW(),2)=0</formula>
    </cfRule>
  </conditionalFormatting>
  <conditionalFormatting sqref="D7">
    <cfRule type="expression" dxfId="97" priority="236">
      <formula>MOD(ROW(),2)=0</formula>
    </cfRule>
  </conditionalFormatting>
  <conditionalFormatting sqref="D18">
    <cfRule type="expression" dxfId="96" priority="179">
      <formula>MOD(ROW(),2)=0</formula>
    </cfRule>
  </conditionalFormatting>
  <conditionalFormatting sqref="D23">
    <cfRule type="expression" dxfId="95" priority="176">
      <formula>MOD(ROW(),2)=0</formula>
    </cfRule>
  </conditionalFormatting>
  <conditionalFormatting sqref="D21">
    <cfRule type="expression" dxfId="94" priority="177">
      <formula>MOD(ROW(),2)=0</formula>
    </cfRule>
  </conditionalFormatting>
  <conditionalFormatting sqref="A9">
    <cfRule type="expression" dxfId="93" priority="144">
      <formula>MOD(ROW(),2)=0</formula>
    </cfRule>
  </conditionalFormatting>
  <conditionalFormatting sqref="B9">
    <cfRule type="expression" dxfId="92" priority="143">
      <formula>MOD(ROW(),2)=0</formula>
    </cfRule>
  </conditionalFormatting>
  <conditionalFormatting sqref="C9">
    <cfRule type="expression" dxfId="91" priority="142">
      <formula>MOD(ROW(),2)=0</formula>
    </cfRule>
  </conditionalFormatting>
  <conditionalFormatting sqref="B34 B36:B38 B40">
    <cfRule type="expression" dxfId="90" priority="135">
      <formula>MOD(ROW(),2)=0</formula>
    </cfRule>
  </conditionalFormatting>
  <conditionalFormatting sqref="A34 A36:A40">
    <cfRule type="expression" dxfId="89" priority="136">
      <formula>MOD(ROW(),2)=0</formula>
    </cfRule>
  </conditionalFormatting>
  <conditionalFormatting sqref="C34 C36:C46">
    <cfRule type="expression" dxfId="88" priority="134">
      <formula>MOD(ROW(),2)=0</formula>
    </cfRule>
  </conditionalFormatting>
  <conditionalFormatting sqref="A51:E51">
    <cfRule type="expression" dxfId="87" priority="123">
      <formula>MOD(ROW(),2)=0</formula>
    </cfRule>
  </conditionalFormatting>
  <conditionalFormatting sqref="F51">
    <cfRule type="expression" dxfId="86" priority="121">
      <formula>MOD(ROW(),2)=0</formula>
    </cfRule>
    <cfRule type="expression" dxfId="85" priority="122">
      <formula>MOD(ROW(),2)=1</formula>
    </cfRule>
  </conditionalFormatting>
  <conditionalFormatting sqref="A53:E53">
    <cfRule type="expression" dxfId="84" priority="117">
      <formula>MOD(ROW(),2)=0</formula>
    </cfRule>
  </conditionalFormatting>
  <conditionalFormatting sqref="F53">
    <cfRule type="expression" dxfId="83" priority="115">
      <formula>MOD(ROW(),2)=0</formula>
    </cfRule>
    <cfRule type="expression" dxfId="82" priority="116">
      <formula>MOD(ROW(),2)=1</formula>
    </cfRule>
  </conditionalFormatting>
  <conditionalFormatting sqref="D8">
    <cfRule type="expression" dxfId="81" priority="111">
      <formula>MOD(ROW(),2)=0</formula>
    </cfRule>
  </conditionalFormatting>
  <conditionalFormatting sqref="B21">
    <cfRule type="expression" dxfId="80" priority="98">
      <formula>MOD(ROW(),2)=0</formula>
    </cfRule>
  </conditionalFormatting>
  <conditionalFormatting sqref="D19">
    <cfRule type="expression" dxfId="79" priority="99">
      <formula>MOD(ROW(),2)=0</formula>
    </cfRule>
  </conditionalFormatting>
  <conditionalFormatting sqref="A11">
    <cfRule type="expression" dxfId="78" priority="75">
      <formula>MOD(ROW(),2)=0</formula>
    </cfRule>
  </conditionalFormatting>
  <conditionalFormatting sqref="B11">
    <cfRule type="expression" dxfId="77" priority="74">
      <formula>MOD(ROW(),2)=0</formula>
    </cfRule>
  </conditionalFormatting>
  <conditionalFormatting sqref="C11">
    <cfRule type="expression" dxfId="76" priority="73">
      <formula>MOD(ROW(),2)=0</formula>
    </cfRule>
  </conditionalFormatting>
  <conditionalFormatting sqref="D11">
    <cfRule type="expression" dxfId="75" priority="72">
      <formula>MOD(ROW(),2)=0</formula>
    </cfRule>
  </conditionalFormatting>
  <conditionalFormatting sqref="B12">
    <cfRule type="expression" dxfId="74" priority="71">
      <formula>MOD(ROW(),2)=0</formula>
    </cfRule>
  </conditionalFormatting>
  <conditionalFormatting sqref="D13">
    <cfRule type="expression" dxfId="73" priority="70">
      <formula>MOD(ROW(),2)=0</formula>
    </cfRule>
  </conditionalFormatting>
  <conditionalFormatting sqref="D14:D15">
    <cfRule type="expression" dxfId="72" priority="69">
      <formula>MOD(ROW(),2)=0</formula>
    </cfRule>
  </conditionalFormatting>
  <conditionalFormatting sqref="D17">
    <cfRule type="expression" dxfId="71" priority="68">
      <formula>MOD(ROW(),2)=0</formula>
    </cfRule>
  </conditionalFormatting>
  <conditionalFormatting sqref="D20">
    <cfRule type="expression" dxfId="70" priority="67">
      <formula>MOD(ROW(),2)=0</formula>
    </cfRule>
  </conditionalFormatting>
  <conditionalFormatting sqref="D30">
    <cfRule type="expression" dxfId="69" priority="54">
      <formula>MOD(ROW(),2)=0</formula>
    </cfRule>
  </conditionalFormatting>
  <conditionalFormatting sqref="D31">
    <cfRule type="expression" dxfId="68" priority="53">
      <formula>MOD(ROW(),2)=0</formula>
    </cfRule>
  </conditionalFormatting>
  <conditionalFormatting sqref="B8">
    <cfRule type="expression" dxfId="67" priority="45">
      <formula>MOD(ROW(),2)=0</formula>
    </cfRule>
  </conditionalFormatting>
  <conditionalFormatting sqref="B16">
    <cfRule type="expression" dxfId="66" priority="59">
      <formula>MOD(ROW(),2)=0</formula>
    </cfRule>
  </conditionalFormatting>
  <conditionalFormatting sqref="A17">
    <cfRule type="expression" dxfId="65" priority="58">
      <formula>MOD(ROW(),2)=0</formula>
    </cfRule>
  </conditionalFormatting>
  <conditionalFormatting sqref="B17">
    <cfRule type="expression" dxfId="64" priority="57">
      <formula>MOD(ROW(),2)=0</formula>
    </cfRule>
  </conditionalFormatting>
  <conditionalFormatting sqref="C17">
    <cfRule type="expression" dxfId="63" priority="56">
      <formula>MOD(ROW(),2)=0</formula>
    </cfRule>
  </conditionalFormatting>
  <conditionalFormatting sqref="B22">
    <cfRule type="expression" dxfId="62" priority="55">
      <formula>MOD(ROW(),2)=0</formula>
    </cfRule>
  </conditionalFormatting>
  <conditionalFormatting sqref="D32">
    <cfRule type="expression" dxfId="61" priority="52">
      <formula>MOD(ROW(),2)=0</formula>
    </cfRule>
  </conditionalFormatting>
  <conditionalFormatting sqref="D33 D36:D37 D40:D42 D44 D46">
    <cfRule type="expression" dxfId="60" priority="51">
      <formula>MOD(ROW(),2)=0</formula>
    </cfRule>
  </conditionalFormatting>
  <conditionalFormatting sqref="D34">
    <cfRule type="expression" dxfId="59" priority="50">
      <formula>MOD(ROW(),2)=0</formula>
    </cfRule>
  </conditionalFormatting>
  <conditionalFormatting sqref="A41:A44">
    <cfRule type="expression" dxfId="58" priority="49">
      <formula>MOD(ROW(),2)=0</formula>
    </cfRule>
  </conditionalFormatting>
  <conditionalFormatting sqref="B42:B44">
    <cfRule type="expression" dxfId="57" priority="48">
      <formula>MOD(ROW(),2)=0</formula>
    </cfRule>
  </conditionalFormatting>
  <conditionalFormatting sqref="A8">
    <cfRule type="expression" dxfId="56" priority="46">
      <formula>MOD(ROW(),2)=0</formula>
    </cfRule>
  </conditionalFormatting>
  <conditionalFormatting sqref="C8">
    <cfRule type="expression" dxfId="55" priority="44">
      <formula>MOD(ROW(),2)=0</formula>
    </cfRule>
  </conditionalFormatting>
  <conditionalFormatting sqref="D9">
    <cfRule type="expression" dxfId="54" priority="43">
      <formula>MOD(ROW(),2)=0</formula>
    </cfRule>
  </conditionalFormatting>
  <conditionalFormatting sqref="A10">
    <cfRule type="expression" dxfId="53" priority="42">
      <formula>MOD(ROW(),2)=0</formula>
    </cfRule>
  </conditionalFormatting>
  <conditionalFormatting sqref="B10">
    <cfRule type="expression" dxfId="52" priority="41">
      <formula>MOD(ROW(),2)=0</formula>
    </cfRule>
  </conditionalFormatting>
  <conditionalFormatting sqref="C10">
    <cfRule type="expression" dxfId="51" priority="40">
      <formula>MOD(ROW(),2)=0</formula>
    </cfRule>
  </conditionalFormatting>
  <conditionalFormatting sqref="D10">
    <cfRule type="expression" dxfId="50" priority="39">
      <formula>MOD(ROW(),2)=0</formula>
    </cfRule>
  </conditionalFormatting>
  <conditionalFormatting sqref="A13">
    <cfRule type="expression" dxfId="49" priority="38">
      <formula>MOD(ROW(),2)=0</formula>
    </cfRule>
  </conditionalFormatting>
  <conditionalFormatting sqref="B13">
    <cfRule type="expression" dxfId="48" priority="37">
      <formula>MOD(ROW(),2)=0</formula>
    </cfRule>
  </conditionalFormatting>
  <conditionalFormatting sqref="C13">
    <cfRule type="expression" dxfId="47" priority="36">
      <formula>MOD(ROW(),2)=0</formula>
    </cfRule>
  </conditionalFormatting>
  <conditionalFormatting sqref="D24">
    <cfRule type="expression" dxfId="46" priority="35">
      <formula>MOD(ROW(),2)=0</formula>
    </cfRule>
  </conditionalFormatting>
  <conditionalFormatting sqref="D25">
    <cfRule type="expression" dxfId="45" priority="34">
      <formula>MOD(ROW(),2)=0</formula>
    </cfRule>
  </conditionalFormatting>
  <conditionalFormatting sqref="A35">
    <cfRule type="expression" dxfId="44" priority="33">
      <formula>MOD(ROW(),2)=0</formula>
    </cfRule>
  </conditionalFormatting>
  <conditionalFormatting sqref="B35">
    <cfRule type="expression" dxfId="43" priority="32">
      <formula>MOD(ROW(),2)=0</formula>
    </cfRule>
  </conditionalFormatting>
  <conditionalFormatting sqref="C35">
    <cfRule type="expression" dxfId="42" priority="31">
      <formula>MOD(ROW(),2)=0</formula>
    </cfRule>
  </conditionalFormatting>
  <conditionalFormatting sqref="B39">
    <cfRule type="expression" dxfId="41" priority="30">
      <formula>MOD(ROW(),2)=0</formula>
    </cfRule>
  </conditionalFormatting>
  <conditionalFormatting sqref="D39">
    <cfRule type="expression" dxfId="40" priority="29">
      <formula>MOD(ROW(),2)=0</formula>
    </cfRule>
  </conditionalFormatting>
  <conditionalFormatting sqref="D43">
    <cfRule type="expression" dxfId="39" priority="28">
      <formula>MOD(ROW(),2)=0</formula>
    </cfRule>
  </conditionalFormatting>
  <conditionalFormatting sqref="A45">
    <cfRule type="expression" dxfId="38" priority="27">
      <formula>MOD(ROW(),2)=0</formula>
    </cfRule>
  </conditionalFormatting>
  <conditionalFormatting sqref="B45">
    <cfRule type="expression" dxfId="37" priority="26">
      <formula>MOD(ROW(),2)=0</formula>
    </cfRule>
  </conditionalFormatting>
  <conditionalFormatting sqref="D45">
    <cfRule type="expression" dxfId="36" priority="25">
      <formula>MOD(ROW(),2)=0</formula>
    </cfRule>
  </conditionalFormatting>
  <conditionalFormatting sqref="D47">
    <cfRule type="expression" dxfId="35" priority="21">
      <formula>MOD(ROW(),2)=0</formula>
    </cfRule>
  </conditionalFormatting>
  <conditionalFormatting sqref="D12">
    <cfRule type="expression" dxfId="34" priority="20">
      <formula>MOD(ROW(),2)=0</formula>
    </cfRule>
  </conditionalFormatting>
  <conditionalFormatting sqref="B19">
    <cfRule type="expression" dxfId="33" priority="19">
      <formula>MOD(ROW(),2)=0</formula>
    </cfRule>
  </conditionalFormatting>
  <conditionalFormatting sqref="C19">
    <cfRule type="expression" dxfId="32" priority="18">
      <formula>MOD(ROW(),2)=0</formula>
    </cfRule>
  </conditionalFormatting>
  <conditionalFormatting sqref="D22">
    <cfRule type="expression" dxfId="31" priority="17">
      <formula>MOD(ROW(),2)=0</formula>
    </cfRule>
  </conditionalFormatting>
  <conditionalFormatting sqref="B23">
    <cfRule type="expression" dxfId="30" priority="16">
      <formula>MOD(ROW(),2)=0</formula>
    </cfRule>
  </conditionalFormatting>
  <conditionalFormatting sqref="D26">
    <cfRule type="expression" dxfId="29" priority="15">
      <formula>MOD(ROW(),2)=0</formula>
    </cfRule>
  </conditionalFormatting>
  <conditionalFormatting sqref="D27">
    <cfRule type="expression" dxfId="28" priority="14">
      <formula>MOD(ROW(),2)=0</formula>
    </cfRule>
  </conditionalFormatting>
  <conditionalFormatting sqref="D28">
    <cfRule type="expression" dxfId="27" priority="13">
      <formula>MOD(ROW(),2)=0</formula>
    </cfRule>
  </conditionalFormatting>
  <conditionalFormatting sqref="B30">
    <cfRule type="expression" dxfId="26" priority="12">
      <formula>MOD(ROW(),2)=0</formula>
    </cfRule>
  </conditionalFormatting>
  <conditionalFormatting sqref="A32">
    <cfRule type="expression" dxfId="25" priority="11">
      <formula>MOD(ROW(),2)=0</formula>
    </cfRule>
  </conditionalFormatting>
  <conditionalFormatting sqref="B32">
    <cfRule type="expression" dxfId="24" priority="10">
      <formula>MOD(ROW(),2)=0</formula>
    </cfRule>
  </conditionalFormatting>
  <conditionalFormatting sqref="C32">
    <cfRule type="expression" dxfId="23" priority="9">
      <formula>MOD(ROW(),2)=0</formula>
    </cfRule>
  </conditionalFormatting>
  <conditionalFormatting sqref="A33">
    <cfRule type="expression" dxfId="22" priority="8">
      <formula>MOD(ROW(),2)=0</formula>
    </cfRule>
  </conditionalFormatting>
  <conditionalFormatting sqref="B33">
    <cfRule type="expression" dxfId="21" priority="7">
      <formula>MOD(ROW(),2)=0</formula>
    </cfRule>
  </conditionalFormatting>
  <conditionalFormatting sqref="C33">
    <cfRule type="expression" dxfId="20" priority="6">
      <formula>MOD(ROW(),2)=0</formula>
    </cfRule>
  </conditionalFormatting>
  <conditionalFormatting sqref="D35">
    <cfRule type="expression" dxfId="19" priority="5">
      <formula>MOD(ROW(),2)=0</formula>
    </cfRule>
  </conditionalFormatting>
  <conditionalFormatting sqref="D38">
    <cfRule type="expression" dxfId="18" priority="4">
      <formula>MOD(ROW(),2)=0</formula>
    </cfRule>
  </conditionalFormatting>
  <conditionalFormatting sqref="B41">
    <cfRule type="expression" dxfId="17" priority="3">
      <formula>MOD(ROW(),2)=0</formula>
    </cfRule>
  </conditionalFormatting>
  <conditionalFormatting sqref="A46">
    <cfRule type="expression" dxfId="16" priority="2">
      <formula>MOD(ROW(),2)=0</formula>
    </cfRule>
  </conditionalFormatting>
  <conditionalFormatting sqref="B46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Ožujak 2026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2026-04-16T06:33:53Z</cp:lastPrinted>
  <dcterms:created xsi:type="dcterms:W3CDTF">2016-11-01T03:33:07Z</dcterms:created>
  <dcterms:modified xsi:type="dcterms:W3CDTF">2026-04-16T06:33:55Z</dcterms:modified>
</cp:coreProperties>
</file>