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8DCFECB3-9603-498F-9E07-49FFC7053F6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Studeni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'Studeni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'Studeni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9" l="1"/>
  <c r="F9" i="9"/>
  <c r="B45" i="9" a="1"/>
  <c r="B45" i="9" s="1"/>
  <c r="C45" i="9" a="1"/>
  <c r="C45" i="9" s="1"/>
  <c r="F42" i="9"/>
  <c r="F44" i="9"/>
  <c r="F32" i="9"/>
  <c r="F11" i="9"/>
  <c r="F24" i="9"/>
  <c r="F18" i="9"/>
  <c r="F17" i="9"/>
  <c r="F7" i="9"/>
  <c r="B39" i="9" a="1"/>
  <c r="B39" i="9" s="1"/>
  <c r="C39" i="9" a="1"/>
  <c r="C39" i="9" s="1"/>
  <c r="B46" i="9" a="1"/>
  <c r="B46" i="9" s="1"/>
  <c r="C46" i="9" a="1"/>
  <c r="C46" i="9" s="1"/>
  <c r="C43" i="9" a="1"/>
  <c r="C43" i="9" s="1"/>
  <c r="B43" i="9" a="1"/>
  <c r="B43" i="9" s="1"/>
  <c r="C47" i="9" a="1"/>
  <c r="C47" i="9" s="1"/>
  <c r="B47" i="9" a="1"/>
  <c r="B47" i="9" s="1"/>
  <c r="C41" i="9" a="1"/>
  <c r="C41" i="9" s="1"/>
  <c r="B41" i="9" a="1"/>
  <c r="B41" i="9" s="1"/>
  <c r="C44" i="9" a="1"/>
  <c r="C44" i="9" s="1"/>
  <c r="B44" i="9" a="1"/>
  <c r="B44" i="9" s="1"/>
  <c r="B48" i="9" a="1"/>
  <c r="B48" i="9" s="1"/>
  <c r="C48" i="9" a="1"/>
  <c r="C48" i="9" s="1"/>
  <c r="F49" i="9" l="1"/>
  <c r="B42" i="9" a="1"/>
  <c r="B42" i="9" s="1"/>
  <c r="C42" i="9" a="1"/>
  <c r="C42" i="9" s="1"/>
  <c r="B40" i="9" l="1" a="1"/>
  <c r="B40" i="9" s="1"/>
  <c r="C40" i="9" a="1"/>
  <c r="C40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<sst xmlns="http://schemas.openxmlformats.org/spreadsheetml/2006/main" count="315" uniqueCount="130">
  <si>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</si>
  <si>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</si>
  <si>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</si>
  <si>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</si>
  <si>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</si>
  <si>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</si>
  <si>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</si>
  <si>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</si>
  <si>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</si>
  <si>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</si>
  <si>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</si>
  <si>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</si>
  <si>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</si>
  <si>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</si>
  <si>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</si>
  <si>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</si>
  <si>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</si>
  <si>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</si>
  <si>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</si>
  <si>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</si>
  <si>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</si>
  <si>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</si>
  <si>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</si>
  <si>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</si>
  <si>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</si>
  <si>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</si>
  <si>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</si>
  <si>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</si>
  <si>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</si>
  <si>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</si>
  <si>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</si>
  <si>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</si>
  <si>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</si>
  <si>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</si>
  <si>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</si>
  <si>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</si>
  <si>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</si>
  <si>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</si>
  <si>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</si>
  <si>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</si>
  <si>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</si>
  <si>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</si>
  <si>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</si>
  <si>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</si>
  <si>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</si>
  <si>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</si>
  <si>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</si>
  <si>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</si>
  <si>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</si>
  <si>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</si>
  <si>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</si>
  <si>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</si>
  <si>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</si>
  <si>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</si>
  <si>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</si>
  <si>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</si>
  <si>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</si>
  <si>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</si>
  <si>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</si>
  <si>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</si>
  <si>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</si>
  <si>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</si>
  <si>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</si>
  <si>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</si>
  <si>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</si>
  <si>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</si>
  <si>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</si>
  <si>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</si>
  <si>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</si>
  <si>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</si>
  <si>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</si>
  <si>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</si>
  <si>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</si>
  <si>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</si>
  <si>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</si>
  <si>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</si>
  <si>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</si>
  <si>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</si>
  <si>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</si>
  <si>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</si>
  <si>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</si>
  <si>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</si>
  <si>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</si>
  <si>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</si>
  <si>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>32999 - OSTALI NESPOMENUTI RASHODI POSLOVANJA</t>
  </si>
  <si>
    <t xml:space="preserve">DRŽAVNI PRORAČUN </t>
  </si>
  <si>
    <t>FINANCIJSKA AGENCIJA</t>
  </si>
  <si>
    <t>32211 - UREDSKI MATERIJAL</t>
  </si>
  <si>
    <t>32329 - OSTALE USLUGE TEKUĆEG I INVESTICIJSKOG ODRŽAVANJA</t>
  </si>
  <si>
    <t>HEP-OPSKRBA D.O.O.</t>
  </si>
  <si>
    <t>MEĐIMURJE-PLIN D.O.O.</t>
  </si>
  <si>
    <t>ČAKOVEC</t>
  </si>
  <si>
    <t>VIRKOM D.O.O.</t>
  </si>
  <si>
    <t>HRVATSKI TELEKOM D.D.</t>
  </si>
  <si>
    <t>GRAD VIROVITICA</t>
  </si>
  <si>
    <t>32349 - OSTALE KOMUNALNE USLUGE</t>
  </si>
  <si>
    <t>KTC D.D. P-4A</t>
  </si>
  <si>
    <t>32234 - MOTORNI BENZIN I DIZEL GORIVO</t>
  </si>
  <si>
    <t>HP-HRVATSKA POŠTA D.D.</t>
  </si>
  <si>
    <t>VELIKA GORICA</t>
  </si>
  <si>
    <t>32121 - PRIJEVOZ ZAPOSLENIKA</t>
  </si>
  <si>
    <t>KTC D.D. P-46</t>
  </si>
  <si>
    <t>NARODNE NOVINE D.D.</t>
  </si>
  <si>
    <t>32931 - REPREZENTACIJA</t>
  </si>
  <si>
    <t>32372 - UGOVORI O DJELU</t>
  </si>
  <si>
    <t>VACOM D.O.O.</t>
  </si>
  <si>
    <t>DARUVAR</t>
  </si>
  <si>
    <t>32399 - OSTALE NESPOMENUTE USLUGE</t>
  </si>
  <si>
    <t>SESVETE</t>
  </si>
  <si>
    <t>42211 - RAČUNALA I RAČUNALNA OPREMA</t>
  </si>
  <si>
    <t>42411 - KNJIGE</t>
  </si>
  <si>
    <t>32319 - OSTALE USLUGE ZA KOMUNIKACIJU I PRIJEVOZ</t>
  </si>
  <si>
    <t>32111 - DNEVNICE ZA SLUŽBENI PUT U ZEMLJI</t>
  </si>
  <si>
    <t>Studeni 2025.g.</t>
  </si>
  <si>
    <t>PALKOVIĆ D.O.O.</t>
  </si>
  <si>
    <t>TRGOVOD VL. FRANJO RENDULIĆ</t>
  </si>
  <si>
    <t>ŠANTIĆ PROMET D.O.O.</t>
  </si>
  <si>
    <t>CABUNA</t>
  </si>
  <si>
    <t>PEVEX D.D.</t>
  </si>
  <si>
    <t xml:space="preserve">34349 - OSTALI NESPOMENUTI FINANCIJSKI RASHODI </t>
  </si>
  <si>
    <t>JAVNI BILJEŽNIK D. FILIPOVIĆ-KOVAČIĆ</t>
  </si>
  <si>
    <t>ČAZMATRANS - PROMET D.O.O.</t>
  </si>
  <si>
    <t>NOVA STVARNOST D.O.O.</t>
  </si>
  <si>
    <t>CZECH-US STUDIUM V ZAHRANIČI S.R.O.</t>
  </si>
  <si>
    <t>CZ02419386</t>
  </si>
  <si>
    <t>PRAGUE</t>
  </si>
  <si>
    <t>UDRUGA ZDRAVSTVENIH ŠKOLA RH</t>
  </si>
  <si>
    <t>32131 - SEMINARI, SAJETOVANJA I SIMPOZIJI</t>
  </si>
  <si>
    <t>GOJA D.O.O.</t>
  </si>
  <si>
    <t>32113 - NAKNADA ZA SMJEŠTAJ NA SLUŽBENOM PUTU U ZEMLJI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</si>
</sst>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40"/>
      <tableStyleElement type="headerRow" dxfId="139"/>
      <tableStyleElement type="totalRow" dxfId="138"/>
      <tableStyleElement type="firstColumn" dxfId="137"/>
      <tableStyleElement type="lastColumn" dxfId="136"/>
      <tableStyleElement type="firstRowStripe" dxfId="135"/>
      <tableStyleElement type="firstColumnStripe" dxfId="13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26" totalsRowDxfId="125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24" totalsRowDxfId="12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2" totalsRowDxfId="12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0" totalsRowDxfId="119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8" totalsRowDxfId="117"/>
    <tableColumn id="1" xr3:uid="{00000000-0010-0000-0000-000001000000}" name="Naziv platitelja " dataDxfId="116" totalsRowDxfId="115"/>
    <tableColumn id="11" xr3:uid="{00000000-0010-0000-0000-00000B000000}" name="Iznos" totalsRowFunction="count" dataDxfId="114" totalsRowDxfId="11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49" dataDxfId="41" totalsRowDxfId="40">
  <autoFilter ref="A6:F49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39" totalsRowDxfId="38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37" totalsRowDxfId="36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35" totalsRowDxfId="34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33" totalsRowDxfId="32"/>
    <tableColumn id="1" xr3:uid="{00000000-0010-0000-0100-000001000000}" name="Naziv platitelja " dataDxfId="31" totalsRowDxfId="30"/>
    <tableColumn id="11" xr3:uid="{00000000-0010-0000-0100-00000B000000}" name="Iznos" totalsRowFunction="count" dataDxfId="29" totalsRowDxfId="2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2" dataDxfId="11" totalsRowDxfId="10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9" totalsRowDxfId="8"/>
    <tableColumn id="8" xr3:uid="{00000000-0010-0000-0200-000008000000}" name="OIB primatelja" dataDxfId="7" totalsRowDxfId="6" dataCellStyle="Normalno"/>
    <tableColumn id="10" xr3:uid="{00000000-0010-0000-0200-00000A000000}" name="Sjedište primatelja" dataDxfId="5" totalsRowDxfId="4" dataCellStyle="Normalno"/>
    <tableColumn id="3" xr3:uid="{00000000-0010-0000-0200-000003000000}" name="Vrsta rashoda i izdatka" dataDxfId="3" totalsRowDxfId="2"/>
    <tableColumn id="11" xr3:uid="{00000000-0010-0000-02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133" priority="7">
      <formula>MOD(ROW(),2)=0</formula>
    </cfRule>
  </conditionalFormatting>
  <conditionalFormatting sqref="A7:E7 A8:D11 E8:E31">
    <cfRule type="expression" dxfId="132" priority="6">
      <formula>MOD(ROW(),2)=0</formula>
    </cfRule>
  </conditionalFormatting>
  <conditionalFormatting sqref="C12:D16 D18 C19:D22 A23:D24 A25:C26 C17 A27:D31 A32:E37">
    <cfRule type="expression" dxfId="131" priority="25">
      <formula>MOD(ROW(),2)=0</formula>
    </cfRule>
  </conditionalFormatting>
  <conditionalFormatting sqref="D25:D26">
    <cfRule type="expression" dxfId="130" priority="3">
      <formula>MOD(ROW(),2)=0</formula>
    </cfRule>
  </conditionalFormatting>
  <conditionalFormatting sqref="F7:F38">
    <cfRule type="expression" dxfId="129" priority="4">
      <formula>MOD(ROW(),2)=0</formula>
    </cfRule>
    <cfRule type="expression" dxfId="128" priority="5">
      <formula>MOD(ROW(),2)=1</formula>
    </cfRule>
  </conditionalFormatting>
  <conditionalFormatting sqref="D17">
    <cfRule type="expression" dxfId="127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3"/>
  <sheetViews>
    <sheetView showGridLines="0" tabSelected="1" topLeftCell="A34" zoomScaleNormal="100" workbookViewId="0">
      <selection activeCell="D46" sqref="D46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113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101</v>
      </c>
      <c r="B7" s="10">
        <v>95970838122</v>
      </c>
      <c r="C7" s="5" t="s">
        <v>22</v>
      </c>
      <c r="D7" s="11" t="s">
        <v>40</v>
      </c>
      <c r="E7" s="11" t="s">
        <v>68</v>
      </c>
      <c r="F7" s="12">
        <f>93.76+140.09</f>
        <v>233.85000000000002</v>
      </c>
      <c r="H7" s="28"/>
    </row>
    <row r="8" spans="1:8" s="2" customFormat="1" ht="33.75" customHeight="1" x14ac:dyDescent="0.25">
      <c r="A8" s="37" t="s">
        <v>101</v>
      </c>
      <c r="B8" s="10">
        <v>95970838122</v>
      </c>
      <c r="C8" s="5" t="s">
        <v>22</v>
      </c>
      <c r="D8" s="11" t="s">
        <v>103</v>
      </c>
      <c r="E8" s="11" t="s">
        <v>68</v>
      </c>
      <c r="F8" s="12">
        <v>16.09</v>
      </c>
      <c r="H8" s="28"/>
    </row>
    <row r="9" spans="1:8" s="2" customFormat="1" ht="34.5" customHeight="1" x14ac:dyDescent="0.25">
      <c r="A9" s="37" t="s">
        <v>25</v>
      </c>
      <c r="B9" s="10">
        <v>48092682308</v>
      </c>
      <c r="C9" s="5" t="s">
        <v>22</v>
      </c>
      <c r="D9" s="34" t="s">
        <v>26</v>
      </c>
      <c r="E9" s="11" t="s">
        <v>68</v>
      </c>
      <c r="F9" s="12">
        <f>8.89+136.06+37+21.35</f>
        <v>203.29999999999998</v>
      </c>
      <c r="H9" s="28"/>
    </row>
    <row r="10" spans="1:8" s="2" customFormat="1" ht="33.75" customHeight="1" x14ac:dyDescent="0.25">
      <c r="A10" s="37" t="s">
        <v>114</v>
      </c>
      <c r="B10" s="10">
        <v>22541667976</v>
      </c>
      <c r="C10" s="5" t="s">
        <v>22</v>
      </c>
      <c r="D10" s="36" t="s">
        <v>50</v>
      </c>
      <c r="E10" s="11" t="s">
        <v>68</v>
      </c>
      <c r="F10" s="12">
        <v>205.33</v>
      </c>
      <c r="H10" s="28"/>
    </row>
    <row r="11" spans="1:8" s="2" customFormat="1" ht="44.25" customHeight="1" x14ac:dyDescent="0.25">
      <c r="A11" s="37" t="s">
        <v>25</v>
      </c>
      <c r="B11" s="10">
        <v>48092682308</v>
      </c>
      <c r="C11" s="5" t="s">
        <v>22</v>
      </c>
      <c r="D11" s="36" t="s">
        <v>50</v>
      </c>
      <c r="E11" s="11" t="s">
        <v>68</v>
      </c>
      <c r="F11" s="12">
        <f>168.61+43.04</f>
        <v>211.65</v>
      </c>
      <c r="H11" s="28"/>
    </row>
    <row r="12" spans="1:8" s="2" customFormat="1" ht="40.5" customHeight="1" x14ac:dyDescent="0.25">
      <c r="A12" s="38" t="s">
        <v>96</v>
      </c>
      <c r="B12" s="10">
        <v>95970838122</v>
      </c>
      <c r="C12" s="5" t="s">
        <v>22</v>
      </c>
      <c r="D12" s="11" t="s">
        <v>97</v>
      </c>
      <c r="E12" s="11" t="s">
        <v>68</v>
      </c>
      <c r="F12" s="12">
        <v>20.170000000000002</v>
      </c>
      <c r="H12" s="28"/>
    </row>
    <row r="13" spans="1:8" s="2" customFormat="1" ht="48" customHeight="1" x14ac:dyDescent="0.25">
      <c r="A13" s="37" t="s">
        <v>115</v>
      </c>
      <c r="B13" s="10">
        <v>9396542693</v>
      </c>
      <c r="C13" s="5" t="s">
        <v>22</v>
      </c>
      <c r="D13" s="34" t="s">
        <v>26</v>
      </c>
      <c r="E13" s="11" t="s">
        <v>68</v>
      </c>
      <c r="F13" s="12">
        <v>120.49</v>
      </c>
      <c r="H13" s="28"/>
    </row>
    <row r="14" spans="1:8" s="2" customFormat="1" ht="33.75" customHeight="1" x14ac:dyDescent="0.25">
      <c r="A14" s="37" t="s">
        <v>116</v>
      </c>
      <c r="B14" s="10">
        <v>26398991713</v>
      </c>
      <c r="C14" s="5" t="s">
        <v>117</v>
      </c>
      <c r="D14" s="36" t="s">
        <v>50</v>
      </c>
      <c r="E14" s="11" t="s">
        <v>68</v>
      </c>
      <c r="F14" s="12">
        <v>243.95</v>
      </c>
      <c r="H14" s="28"/>
    </row>
    <row r="15" spans="1:8" s="2" customFormat="1" ht="33.75" customHeight="1" x14ac:dyDescent="0.25">
      <c r="A15" s="37" t="s">
        <v>94</v>
      </c>
      <c r="B15" s="10">
        <v>89075064271</v>
      </c>
      <c r="C15" s="5" t="s">
        <v>22</v>
      </c>
      <c r="D15" s="11" t="s">
        <v>95</v>
      </c>
      <c r="E15" s="11" t="s">
        <v>68</v>
      </c>
      <c r="F15" s="12">
        <v>896.5</v>
      </c>
      <c r="H15" s="28"/>
    </row>
    <row r="16" spans="1:8" s="2" customFormat="1" ht="33.75" customHeight="1" x14ac:dyDescent="0.25">
      <c r="A16" s="37" t="s">
        <v>118</v>
      </c>
      <c r="B16" s="10">
        <v>73660371074</v>
      </c>
      <c r="C16" s="5" t="s">
        <v>108</v>
      </c>
      <c r="D16" s="34" t="s">
        <v>26</v>
      </c>
      <c r="E16" s="5" t="s">
        <v>68</v>
      </c>
      <c r="F16" s="12">
        <v>108.19</v>
      </c>
      <c r="H16" s="28"/>
    </row>
    <row r="17" spans="1:8" s="2" customFormat="1" ht="33.75" customHeight="1" x14ac:dyDescent="0.25">
      <c r="A17" s="14" t="s">
        <v>93</v>
      </c>
      <c r="B17" s="16">
        <v>81793146560</v>
      </c>
      <c r="C17" s="5" t="s">
        <v>3</v>
      </c>
      <c r="D17" s="11" t="s">
        <v>37</v>
      </c>
      <c r="E17" s="11" t="s">
        <v>68</v>
      </c>
      <c r="F17" s="12">
        <f>100.98+11.61+49.95</f>
        <v>162.54000000000002</v>
      </c>
      <c r="H17" s="28"/>
    </row>
    <row r="18" spans="1:8" s="2" customFormat="1" ht="33.75" customHeight="1" x14ac:dyDescent="0.25">
      <c r="A18" s="14" t="s">
        <v>93</v>
      </c>
      <c r="B18" s="16">
        <v>81793146560</v>
      </c>
      <c r="C18" s="5" t="s">
        <v>3</v>
      </c>
      <c r="D18" s="5" t="s">
        <v>119</v>
      </c>
      <c r="E18" s="11" t="s">
        <v>67</v>
      </c>
      <c r="F18" s="12">
        <f>0.17+0.02+0.09</f>
        <v>0.28000000000000003</v>
      </c>
      <c r="H18" s="28"/>
    </row>
    <row r="19" spans="1:8" s="2" customFormat="1" ht="33.75" customHeight="1" x14ac:dyDescent="0.25">
      <c r="A19" s="14" t="s">
        <v>49</v>
      </c>
      <c r="B19" s="10">
        <v>3444881671</v>
      </c>
      <c r="C19" s="5" t="s">
        <v>22</v>
      </c>
      <c r="D19" s="36" t="s">
        <v>50</v>
      </c>
      <c r="E19" s="11" t="s">
        <v>68</v>
      </c>
      <c r="F19" s="12">
        <v>320.74</v>
      </c>
      <c r="H19" s="28"/>
    </row>
    <row r="20" spans="1:8" s="2" customFormat="1" ht="33.75" customHeight="1" x14ac:dyDescent="0.25">
      <c r="A20" s="14" t="s">
        <v>31</v>
      </c>
      <c r="B20" s="10">
        <v>54521868069</v>
      </c>
      <c r="C20" s="5" t="s">
        <v>22</v>
      </c>
      <c r="D20" s="11" t="s">
        <v>29</v>
      </c>
      <c r="E20" s="11" t="s">
        <v>68</v>
      </c>
      <c r="F20" s="12">
        <v>16.95</v>
      </c>
      <c r="H20" s="28"/>
    </row>
    <row r="21" spans="1:8" s="2" customFormat="1" ht="33.75" customHeight="1" x14ac:dyDescent="0.25">
      <c r="A21" s="14" t="s">
        <v>98</v>
      </c>
      <c r="B21" s="10">
        <v>87311810356</v>
      </c>
      <c r="C21" s="5" t="s">
        <v>99</v>
      </c>
      <c r="D21" s="11" t="s">
        <v>35</v>
      </c>
      <c r="E21" s="11" t="s">
        <v>67</v>
      </c>
      <c r="F21" s="12">
        <v>74.569999999999993</v>
      </c>
      <c r="H21" s="28"/>
    </row>
    <row r="22" spans="1:8" s="2" customFormat="1" ht="33.75" customHeight="1" x14ac:dyDescent="0.25">
      <c r="A22" s="14" t="s">
        <v>120</v>
      </c>
      <c r="B22" s="10">
        <v>64617490667</v>
      </c>
      <c r="C22" s="5" t="s">
        <v>22</v>
      </c>
      <c r="D22" s="11" t="s">
        <v>84</v>
      </c>
      <c r="E22" s="11" t="s">
        <v>67</v>
      </c>
      <c r="F22" s="12">
        <v>155.31</v>
      </c>
      <c r="H22" s="28"/>
    </row>
    <row r="23" spans="1:8" s="2" customFormat="1" ht="33.75" customHeight="1" x14ac:dyDescent="0.25">
      <c r="A23" s="14" t="s">
        <v>105</v>
      </c>
      <c r="B23" s="10">
        <v>83341080203</v>
      </c>
      <c r="C23" s="5" t="s">
        <v>106</v>
      </c>
      <c r="D23" s="5" t="s">
        <v>109</v>
      </c>
      <c r="E23" s="11" t="s">
        <v>67</v>
      </c>
      <c r="F23" s="12">
        <v>1129.48</v>
      </c>
      <c r="H23" s="28"/>
    </row>
    <row r="24" spans="1:8" s="2" customFormat="1" ht="33.75" customHeight="1" x14ac:dyDescent="0.25">
      <c r="A24" s="14" t="s">
        <v>121</v>
      </c>
      <c r="B24" s="10">
        <v>96107776452</v>
      </c>
      <c r="C24" s="5" t="s">
        <v>20</v>
      </c>
      <c r="D24" s="11" t="s">
        <v>111</v>
      </c>
      <c r="E24" s="11" t="s">
        <v>67</v>
      </c>
      <c r="F24" s="12">
        <f>200+800</f>
        <v>1000</v>
      </c>
      <c r="H24" s="28"/>
    </row>
    <row r="25" spans="1:8" s="2" customFormat="1" ht="33.75" customHeight="1" x14ac:dyDescent="0.25">
      <c r="A25" s="14" t="s">
        <v>122</v>
      </c>
      <c r="B25" s="10">
        <v>9061841576</v>
      </c>
      <c r="C25" s="5" t="s">
        <v>3</v>
      </c>
      <c r="D25" s="11" t="s">
        <v>110</v>
      </c>
      <c r="E25" s="11" t="s">
        <v>67</v>
      </c>
      <c r="F25" s="12">
        <v>40.729999999999997</v>
      </c>
      <c r="H25" s="28"/>
    </row>
    <row r="26" spans="1:8" s="2" customFormat="1" ht="33.75" customHeight="1" x14ac:dyDescent="0.25">
      <c r="A26" s="14" t="s">
        <v>122</v>
      </c>
      <c r="B26" s="10">
        <v>9061841576</v>
      </c>
      <c r="C26" s="5" t="s">
        <v>3</v>
      </c>
      <c r="D26" s="11" t="s">
        <v>35</v>
      </c>
      <c r="E26" s="11" t="s">
        <v>67</v>
      </c>
      <c r="F26" s="12">
        <v>4.6900000000000004</v>
      </c>
      <c r="H26" s="28"/>
    </row>
    <row r="27" spans="1:8" s="2" customFormat="1" ht="33.75" customHeight="1" x14ac:dyDescent="0.25">
      <c r="A27" s="14" t="s">
        <v>123</v>
      </c>
      <c r="B27" s="10" t="s">
        <v>124</v>
      </c>
      <c r="C27" s="5" t="s">
        <v>125</v>
      </c>
      <c r="D27" s="11" t="s">
        <v>84</v>
      </c>
      <c r="E27" s="11" t="s">
        <v>67</v>
      </c>
      <c r="F27" s="12">
        <v>80</v>
      </c>
      <c r="H27" s="28"/>
    </row>
    <row r="28" spans="1:8" s="2" customFormat="1" ht="33.75" customHeight="1" x14ac:dyDescent="0.25">
      <c r="A28" s="14" t="s">
        <v>126</v>
      </c>
      <c r="B28" s="10">
        <v>75924523087</v>
      </c>
      <c r="C28" s="5" t="s">
        <v>3</v>
      </c>
      <c r="D28" s="11" t="s">
        <v>127</v>
      </c>
      <c r="E28" s="11" t="s">
        <v>67</v>
      </c>
      <c r="F28" s="12">
        <v>50</v>
      </c>
      <c r="H28" s="28"/>
    </row>
    <row r="29" spans="1:8" s="2" customFormat="1" ht="33.75" customHeight="1" x14ac:dyDescent="0.25">
      <c r="A29" s="14" t="s">
        <v>89</v>
      </c>
      <c r="B29" s="10">
        <v>63073332379</v>
      </c>
      <c r="C29" s="5" t="s">
        <v>3</v>
      </c>
      <c r="D29" s="5" t="s">
        <v>32</v>
      </c>
      <c r="E29" s="11" t="s">
        <v>68</v>
      </c>
      <c r="F29" s="12">
        <v>2056.8200000000002</v>
      </c>
      <c r="H29" s="28"/>
    </row>
    <row r="30" spans="1:8" s="2" customFormat="1" ht="33.75" customHeight="1" x14ac:dyDescent="0.25">
      <c r="A30" s="14" t="s">
        <v>128</v>
      </c>
      <c r="B30" s="10">
        <v>42545387830</v>
      </c>
      <c r="C30" s="5" t="s">
        <v>22</v>
      </c>
      <c r="D30" s="11" t="s">
        <v>88</v>
      </c>
      <c r="E30" s="11" t="s">
        <v>68</v>
      </c>
      <c r="F30" s="12">
        <v>125</v>
      </c>
      <c r="H30" s="28"/>
    </row>
    <row r="31" spans="1:8" s="2" customFormat="1" ht="33.75" customHeight="1" x14ac:dyDescent="0.25">
      <c r="A31" s="14" t="s">
        <v>92</v>
      </c>
      <c r="B31" s="10">
        <v>55802054231</v>
      </c>
      <c r="C31" s="5" t="s">
        <v>22</v>
      </c>
      <c r="D31" s="11" t="s">
        <v>46</v>
      </c>
      <c r="E31" s="11" t="s">
        <v>68</v>
      </c>
      <c r="F31" s="12">
        <v>267.83999999999997</v>
      </c>
      <c r="H31" s="28"/>
    </row>
    <row r="32" spans="1:8" s="2" customFormat="1" ht="33.75" customHeight="1" x14ac:dyDescent="0.25">
      <c r="A32" s="14" t="s">
        <v>90</v>
      </c>
      <c r="B32" s="10">
        <v>29035933600</v>
      </c>
      <c r="C32" s="5" t="s">
        <v>91</v>
      </c>
      <c r="D32" s="11" t="s">
        <v>48</v>
      </c>
      <c r="E32" s="11" t="s">
        <v>68</v>
      </c>
      <c r="F32" s="12">
        <f>3694.22+191.75</f>
        <v>3885.97</v>
      </c>
      <c r="H32" s="28"/>
    </row>
    <row r="33" spans="1:8" s="2" customFormat="1" ht="33.75" customHeight="1" x14ac:dyDescent="0.25">
      <c r="A33" s="14" t="s">
        <v>58</v>
      </c>
      <c r="B33" s="10">
        <v>14506572540</v>
      </c>
      <c r="C33" s="5" t="s">
        <v>3</v>
      </c>
      <c r="D33" s="5" t="s">
        <v>59</v>
      </c>
      <c r="E33" s="11" t="s">
        <v>68</v>
      </c>
      <c r="F33" s="12">
        <v>293.04000000000002</v>
      </c>
      <c r="H33" s="28"/>
    </row>
    <row r="34" spans="1:8" s="2" customFormat="1" ht="33.75" customHeight="1" x14ac:dyDescent="0.25">
      <c r="A34" s="14" t="s">
        <v>102</v>
      </c>
      <c r="B34" s="10">
        <v>64546066176</v>
      </c>
      <c r="C34" s="5" t="s">
        <v>3</v>
      </c>
      <c r="D34" s="11" t="s">
        <v>87</v>
      </c>
      <c r="E34" s="11" t="s">
        <v>68</v>
      </c>
      <c r="F34" s="12">
        <v>9.06</v>
      </c>
      <c r="H34" s="28"/>
    </row>
    <row r="35" spans="1:8" s="2" customFormat="1" ht="33.75" customHeight="1" x14ac:dyDescent="0.25">
      <c r="A35" s="14" t="s">
        <v>86</v>
      </c>
      <c r="B35" s="10">
        <v>85821130368</v>
      </c>
      <c r="C35" s="5" t="s">
        <v>3</v>
      </c>
      <c r="D35" s="5" t="s">
        <v>28</v>
      </c>
      <c r="E35" s="11" t="s">
        <v>68</v>
      </c>
      <c r="F35" s="12">
        <v>1.66</v>
      </c>
      <c r="H35" s="28"/>
    </row>
    <row r="36" spans="1:8" s="2" customFormat="1" ht="33.75" customHeight="1" x14ac:dyDescent="0.25">
      <c r="A36" s="14" t="s">
        <v>70</v>
      </c>
      <c r="B36" s="10"/>
      <c r="C36" s="5"/>
      <c r="D36" s="11" t="s">
        <v>111</v>
      </c>
      <c r="E36" s="11" t="s">
        <v>67</v>
      </c>
      <c r="F36" s="12">
        <v>306.07</v>
      </c>
      <c r="H36" s="28"/>
    </row>
    <row r="37" spans="1:8" s="2" customFormat="1" ht="33.75" customHeight="1" x14ac:dyDescent="0.25">
      <c r="A37" s="14" t="s">
        <v>70</v>
      </c>
      <c r="B37" s="10"/>
      <c r="C37" s="5"/>
      <c r="D37" s="11" t="s">
        <v>75</v>
      </c>
      <c r="E37" s="11" t="s">
        <v>68</v>
      </c>
      <c r="F37" s="12">
        <f>106.16+600+360</f>
        <v>1066.1599999999999</v>
      </c>
      <c r="H37" s="28"/>
    </row>
    <row r="38" spans="1:8" s="2" customFormat="1" ht="33.75" customHeight="1" x14ac:dyDescent="0.25">
      <c r="A38" s="14" t="s">
        <v>58</v>
      </c>
      <c r="B38" s="10">
        <v>14506572540</v>
      </c>
      <c r="C38" s="5" t="s">
        <v>3</v>
      </c>
      <c r="D38" s="5" t="s">
        <v>59</v>
      </c>
      <c r="E38" s="11" t="s">
        <v>68</v>
      </c>
      <c r="F38" s="12">
        <v>293.04000000000002</v>
      </c>
      <c r="H38" s="28"/>
    </row>
    <row r="39" spans="1:8" s="2" customFormat="1" ht="33.75" customHeight="1" x14ac:dyDescent="0.25">
      <c r="A39" s="14" t="s">
        <v>85</v>
      </c>
      <c r="B39" s="10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5" t="s">
        <v>107</v>
      </c>
      <c r="E39" s="11" t="s">
        <v>68</v>
      </c>
      <c r="F39" s="12">
        <v>33.18</v>
      </c>
      <c r="H39" s="28"/>
    </row>
    <row r="40" spans="1:8" s="2" customFormat="1" ht="33.950000000000003" customHeight="1" x14ac:dyDescent="0.25">
      <c r="A40" s="14" t="s">
        <v>70</v>
      </c>
      <c r="B40" s="10" t="str">
        <f t="array" ref="B40">IFERROR(INDEX(#REF!,SMALL(IF(#REF!=rngInvoice,ROW(#REF!)-ROW(#REF!)), ROW(#REF!)), MATCH($B$6,#REF!, 0)),"")</f>
        <v/>
      </c>
      <c r="C40" s="5" t="str">
        <f t="array" ref="C40">IFERROR(INDEX(#REF!,SMALL(IF(#REF!=rngInvoice,ROW(#REF!)-ROW(#REF!)), ROW(#REF!)), MATCH($C$6,#REF!, 0)),"")</f>
        <v/>
      </c>
      <c r="D40" s="5" t="s">
        <v>74</v>
      </c>
      <c r="E40" s="11" t="s">
        <v>82</v>
      </c>
      <c r="F40" s="12">
        <v>112.51</v>
      </c>
      <c r="H40" s="28"/>
    </row>
    <row r="41" spans="1:8" s="2" customFormat="1" ht="33.950000000000003" customHeight="1" x14ac:dyDescent="0.25">
      <c r="A41" s="14" t="s">
        <v>70</v>
      </c>
      <c r="B41" s="10" t="str">
        <f t="array" ref="B41">IFERROR(INDEX(#REF!,SMALL(IF(#REF!=rngInvoice,ROW(#REF!)-ROW(#REF!)), ROW(#REF!)), MATCH($B$6,#REF!, 0)),"")</f>
        <v/>
      </c>
      <c r="C41" s="5" t="str">
        <f t="array" ref="C41">IFERROR(INDEX(#REF!,SMALL(IF(#REF!=rngInvoice,ROW(#REF!)-ROW(#REF!)), ROW(#REF!)), MATCH($C$6,#REF!, 0)),"")</f>
        <v/>
      </c>
      <c r="D41" s="5" t="s">
        <v>78</v>
      </c>
      <c r="E41" s="11" t="s">
        <v>82</v>
      </c>
      <c r="F41" s="12">
        <v>18.559999999999999</v>
      </c>
      <c r="H41" s="28"/>
    </row>
    <row r="42" spans="1:8" s="2" customFormat="1" ht="33.950000000000003" customHeight="1" x14ac:dyDescent="0.25">
      <c r="A42" s="14" t="s">
        <v>70</v>
      </c>
      <c r="B42" s="10" t="str" cm="1">
        <f t="array" ref="B42">IFERROR(INDEX(#REF!,SMALL(IF(#REF!=rngInvoice,ROW(#REF!)-ROW(#REF!)), ROW(#REF!)), MATCH($B$6,#REF!, 0)),"")</f>
        <v/>
      </c>
      <c r="C42" s="5" t="str" cm="1">
        <f t="array" ref="C42">IFERROR(INDEX(#REF!,SMALL(IF(#REF!=rngInvoice,ROW(#REF!)-ROW(#REF!)), ROW(#REF!)), MATCH($C$6,#REF!, 0)),"")</f>
        <v/>
      </c>
      <c r="D42" s="5" t="s">
        <v>83</v>
      </c>
      <c r="E42" s="11" t="s">
        <v>68</v>
      </c>
      <c r="F42" s="12">
        <f>25.5+18.54+69.8+19.6+69.8+49.31</f>
        <v>252.55</v>
      </c>
      <c r="H42" s="28"/>
    </row>
    <row r="43" spans="1:8" s="2" customFormat="1" ht="33.950000000000003" customHeight="1" x14ac:dyDescent="0.25">
      <c r="A43" s="14" t="s">
        <v>85</v>
      </c>
      <c r="B43" s="10" t="str" cm="1">
        <f t="array" ref="B43">IFERROR(INDEX(#REF!,SMALL(IF(#REF!=rngInvoice,ROW(#REF!)-ROW(#REF!)), ROW(36:36)), MATCH($B$6,#REF!, 0)),"")</f>
        <v/>
      </c>
      <c r="C43" s="5" t="str" cm="1">
        <f t="array" ref="C43">IFERROR(INDEX(#REF!,SMALL(IF(#REF!=rngInvoice,ROW(#REF!)-ROW(#REF!)), ROW(36:36)), MATCH($C$6,#REF!, 0)),"")</f>
        <v/>
      </c>
      <c r="D43" s="11" t="s">
        <v>72</v>
      </c>
      <c r="E43" s="11" t="s">
        <v>82</v>
      </c>
      <c r="F43" s="12">
        <v>388</v>
      </c>
      <c r="H43" s="28"/>
    </row>
    <row r="44" spans="1:8" s="2" customFormat="1" ht="33.950000000000003" customHeight="1" x14ac:dyDescent="0.25">
      <c r="A44" s="14" t="s">
        <v>70</v>
      </c>
      <c r="B44" s="10" t="str" cm="1">
        <f t="array" ref="B44">IFERROR(INDEX(#REF!,SMALL(IF(#REF!=rngInvoice,ROW(#REF!)-ROW(#REF!)), ROW(#REF!)), MATCH($B$6,#REF!, 0)),"")</f>
        <v/>
      </c>
      <c r="C44" s="5" t="str" cm="1">
        <f t="array" ref="C44">IFERROR(INDEX(#REF!,SMALL(IF(#REF!=rngInvoice,ROW(#REF!)-ROW(#REF!)), ROW(#REF!)), MATCH($C$6,#REF!, 0)),"")</f>
        <v/>
      </c>
      <c r="D44" s="5" t="s">
        <v>112</v>
      </c>
      <c r="E44" s="11" t="s">
        <v>68</v>
      </c>
      <c r="F44" s="12">
        <f>30+30+30+30+75+30+30+30+75+84</f>
        <v>444</v>
      </c>
      <c r="H44" s="28"/>
    </row>
    <row r="45" spans="1:8" s="2" customFormat="1" ht="33.950000000000003" customHeight="1" x14ac:dyDescent="0.25">
      <c r="A45" s="14" t="s">
        <v>70</v>
      </c>
      <c r="B45" s="10" t="str" cm="1">
        <f t="array" ref="B45">IFERROR(INDEX(#REF!,SMALL(IF(#REF!=rngInvoice,ROW(#REF!)-ROW(#REF!)), ROW(39:39)), MATCH($B$6,#REF!, 0)),"")</f>
        <v/>
      </c>
      <c r="C45" s="5" t="str" cm="1">
        <f t="array" ref="C45">IFERROR(INDEX(#REF!,SMALL(IF(#REF!=rngInvoice,ROW(#REF!)-ROW(#REF!)), ROW(39:39)), MATCH($C$6,#REF!, 0)),"")</f>
        <v/>
      </c>
      <c r="D45" s="5" t="s">
        <v>129</v>
      </c>
      <c r="E45" s="11" t="s">
        <v>68</v>
      </c>
      <c r="F45" s="12">
        <v>207</v>
      </c>
      <c r="H45" s="28"/>
    </row>
    <row r="46" spans="1:8" ht="33.950000000000003" customHeight="1" x14ac:dyDescent="0.25">
      <c r="A46" s="14" t="s">
        <v>70</v>
      </c>
      <c r="B46" s="10" t="str" cm="1">
        <f t="array" ref="B46">IFERROR(INDEX(#REF!,SMALL(IF(#REF!=rngInvoice,ROW(#REF!)-ROW(#REF!)), ROW(#REF!)), MATCH($B$6,#REF!, 0)),"")</f>
        <v/>
      </c>
      <c r="C46" s="5" t="str" cm="1">
        <f t="array" ref="C46">IFERROR(INDEX(#REF!,SMALL(IF(#REF!=rngInvoice,ROW(#REF!)-ROW(#REF!)), ROW(#REF!)), MATCH($C$6,#REF!, 0)),"")</f>
        <v/>
      </c>
      <c r="D46" s="5" t="s">
        <v>100</v>
      </c>
      <c r="E46" s="11" t="s">
        <v>68</v>
      </c>
      <c r="F46" s="12">
        <v>2386.4</v>
      </c>
    </row>
    <row r="47" spans="1:8" ht="33.950000000000003" customHeight="1" x14ac:dyDescent="0.25">
      <c r="A47" s="14" t="s">
        <v>70</v>
      </c>
      <c r="B47" s="10" t="str" cm="1">
        <f t="array" ref="B47">IFERROR(INDEX(#REF!,SMALL(IF(#REF!=rngInvoice,ROW(#REF!)-ROW(#REF!)), ROW(#REF!)), MATCH($B$6,#REF!, 0)),"")</f>
        <v/>
      </c>
      <c r="C47" s="5" t="str" cm="1">
        <f t="array" ref="C47">IFERROR(INDEX(#REF!,SMALL(IF(#REF!=rngInvoice,ROW(#REF!)-ROW(#REF!)), ROW(#REF!)), MATCH($C$6,#REF!, 0)),"")</f>
        <v/>
      </c>
      <c r="D47" s="5" t="s">
        <v>84</v>
      </c>
      <c r="E47" s="11" t="s">
        <v>67</v>
      </c>
      <c r="F47" s="12">
        <v>517.85</v>
      </c>
    </row>
    <row r="48" spans="1:8" ht="33.950000000000003" customHeight="1" x14ac:dyDescent="0.25">
      <c r="A48" s="14" t="s">
        <v>70</v>
      </c>
      <c r="B48" s="10" t="str" cm="1">
        <f t="array" ref="B48">IFERROR(INDEX(#REF!,SMALL(IF(#REF!=rngInvoice,ROW(#REF!)-ROW(#REF!)), ROW(#REF!)), MATCH($B$6,#REF!, 0)),"")</f>
        <v/>
      </c>
      <c r="C48" s="5" t="str" cm="1">
        <f t="array" ref="C48">IFERROR(INDEX(#REF!,SMALL(IF(#REF!=rngInvoice,ROW(#REF!)-ROW(#REF!)), ROW(#REF!)), MATCH($C$6,#REF!, 0)),"")</f>
        <v/>
      </c>
      <c r="D48" s="5" t="s">
        <v>104</v>
      </c>
      <c r="E48" s="11" t="s">
        <v>82</v>
      </c>
      <c r="F48" s="12">
        <v>6226.08</v>
      </c>
    </row>
    <row r="49" spans="1:8" ht="33.950000000000003" customHeight="1" x14ac:dyDescent="0.25">
      <c r="A49" s="17" t="s">
        <v>7</v>
      </c>
      <c r="B49" s="18"/>
      <c r="C49" s="19"/>
      <c r="D49" s="19"/>
      <c r="E49" s="19"/>
      <c r="F49" s="20">
        <f>SUM(F7:F48)</f>
        <v>24185.599999999999</v>
      </c>
      <c r="G49" s="27"/>
      <c r="H49" s="1"/>
    </row>
    <row r="53" spans="1:8" ht="33.950000000000003" customHeight="1" x14ac:dyDescent="0.25">
      <c r="F53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A14:C14 C12 A15 A12 C15:D15 D35 A40:E40 A19:C19 D28 A48:E49 A21:C22 A20 C20 D24:D25 A31 C31 A33:C35 C37 A38:D39 A42:E42 A17:A18 C17:C18 A27:C30 A23:A26 C23:C26 C36:D36 A44:E46 A36:A37 E7:E39">
    <cfRule type="expression" dxfId="112" priority="242">
      <formula>MOD(ROW(),2)=0</formula>
    </cfRule>
  </conditionalFormatting>
  <conditionalFormatting sqref="F48:F49 F42 F44:F46 F7:F40">
    <cfRule type="expression" dxfId="111" priority="239">
      <formula>MOD(ROW(),2)=0</formula>
    </cfRule>
    <cfRule type="expression" dxfId="110" priority="240">
      <formula>MOD(ROW(),2)=1</formula>
    </cfRule>
  </conditionalFormatting>
  <conditionalFormatting sqref="A7">
    <cfRule type="expression" dxfId="109" priority="176">
      <formula>MOD(ROW(),2)=0</formula>
    </cfRule>
  </conditionalFormatting>
  <conditionalFormatting sqref="B7">
    <cfRule type="expression" dxfId="108" priority="175">
      <formula>MOD(ROW(),2)=0</formula>
    </cfRule>
  </conditionalFormatting>
  <conditionalFormatting sqref="C7">
    <cfRule type="expression" dxfId="107" priority="174">
      <formula>MOD(ROW(),2)=0</formula>
    </cfRule>
  </conditionalFormatting>
  <conditionalFormatting sqref="D7">
    <cfRule type="expression" dxfId="106" priority="173">
      <formula>MOD(ROW(),2)=0</formula>
    </cfRule>
  </conditionalFormatting>
  <conditionalFormatting sqref="B10">
    <cfRule type="expression" dxfId="105" priority="158">
      <formula>MOD(ROW(),2)=0</formula>
    </cfRule>
  </conditionalFormatting>
  <conditionalFormatting sqref="C10">
    <cfRule type="expression" dxfId="104" priority="165">
      <formula>MOD(ROW(),2)=0</formula>
    </cfRule>
  </conditionalFormatting>
  <conditionalFormatting sqref="A10">
    <cfRule type="expression" dxfId="103" priority="159">
      <formula>MOD(ROW(),2)=0</formula>
    </cfRule>
  </conditionalFormatting>
  <conditionalFormatting sqref="B15">
    <cfRule type="expression" dxfId="102" priority="125">
      <formula>MOD(ROW(),2)=0</formula>
    </cfRule>
  </conditionalFormatting>
  <conditionalFormatting sqref="D12">
    <cfRule type="expression" dxfId="101" priority="126">
      <formula>MOD(ROW(),2)=0</formula>
    </cfRule>
  </conditionalFormatting>
  <conditionalFormatting sqref="D9">
    <cfRule type="expression" dxfId="100" priority="118">
      <formula>MOD(ROW(),2)=0</formula>
    </cfRule>
  </conditionalFormatting>
  <conditionalFormatting sqref="D22">
    <cfRule type="expression" dxfId="99" priority="113">
      <formula>MOD(ROW(),2)=0</formula>
    </cfRule>
  </conditionalFormatting>
  <conditionalFormatting sqref="D17">
    <cfRule type="expression" dxfId="98" priority="116">
      <formula>MOD(ROW(),2)=0</formula>
    </cfRule>
  </conditionalFormatting>
  <conditionalFormatting sqref="D20">
    <cfRule type="expression" dxfId="97" priority="114">
      <formula>MOD(ROW(),2)=0</formula>
    </cfRule>
  </conditionalFormatting>
  <conditionalFormatting sqref="D34">
    <cfRule type="expression" dxfId="96" priority="93">
      <formula>MOD(ROW(),2)=0</formula>
    </cfRule>
  </conditionalFormatting>
  <conditionalFormatting sqref="A9">
    <cfRule type="expression" dxfId="95" priority="81">
      <formula>MOD(ROW(),2)=0</formula>
    </cfRule>
  </conditionalFormatting>
  <conditionalFormatting sqref="B9">
    <cfRule type="expression" dxfId="94" priority="80">
      <formula>MOD(ROW(),2)=0</formula>
    </cfRule>
  </conditionalFormatting>
  <conditionalFormatting sqref="C9">
    <cfRule type="expression" dxfId="93" priority="79">
      <formula>MOD(ROW(),2)=0</formula>
    </cfRule>
  </conditionalFormatting>
  <conditionalFormatting sqref="A13">
    <cfRule type="expression" dxfId="92" priority="78">
      <formula>MOD(ROW(),2)=0</formula>
    </cfRule>
  </conditionalFormatting>
  <conditionalFormatting sqref="B13">
    <cfRule type="expression" dxfId="91" priority="77">
      <formula>MOD(ROW(),2)=0</formula>
    </cfRule>
  </conditionalFormatting>
  <conditionalFormatting sqref="C13">
    <cfRule type="expression" dxfId="90" priority="76">
      <formula>MOD(ROW(),2)=0</formula>
    </cfRule>
  </conditionalFormatting>
  <conditionalFormatting sqref="D23">
    <cfRule type="expression" dxfId="89" priority="75">
      <formula>MOD(ROW(),2)=0</formula>
    </cfRule>
  </conditionalFormatting>
  <conditionalFormatting sqref="B32">
    <cfRule type="expression" dxfId="88" priority="72">
      <formula>MOD(ROW(),2)=0</formula>
    </cfRule>
  </conditionalFormatting>
  <conditionalFormatting sqref="A32">
    <cfRule type="expression" dxfId="87" priority="73">
      <formula>MOD(ROW(),2)=0</formula>
    </cfRule>
  </conditionalFormatting>
  <conditionalFormatting sqref="C32">
    <cfRule type="expression" dxfId="86" priority="71">
      <formula>MOD(ROW(),2)=0</formula>
    </cfRule>
  </conditionalFormatting>
  <conditionalFormatting sqref="B36">
    <cfRule type="expression" dxfId="85" priority="70">
      <formula>MOD(ROW(),2)=0</formula>
    </cfRule>
  </conditionalFormatting>
  <conditionalFormatting sqref="A41:E41">
    <cfRule type="expression" dxfId="84" priority="60">
      <formula>MOD(ROW(),2)=0</formula>
    </cfRule>
  </conditionalFormatting>
  <conditionalFormatting sqref="D10">
    <cfRule type="expression" dxfId="83" priority="68">
      <formula>MOD(ROW(),2)=0</formula>
    </cfRule>
  </conditionalFormatting>
  <conditionalFormatting sqref="A47:E47">
    <cfRule type="expression" dxfId="82" priority="57">
      <formula>MOD(ROW(),2)=0</formula>
    </cfRule>
  </conditionalFormatting>
  <conditionalFormatting sqref="D21">
    <cfRule type="expression" dxfId="81" priority="64">
      <formula>MOD(ROW(),2)=0</formula>
    </cfRule>
  </conditionalFormatting>
  <conditionalFormatting sqref="F41">
    <cfRule type="expression" dxfId="80" priority="58">
      <formula>MOD(ROW(),2)=0</formula>
    </cfRule>
    <cfRule type="expression" dxfId="79" priority="59">
      <formula>MOD(ROW(),2)=1</formula>
    </cfRule>
  </conditionalFormatting>
  <conditionalFormatting sqref="F47">
    <cfRule type="expression" dxfId="78" priority="55">
      <formula>MOD(ROW(),2)=0</formula>
    </cfRule>
    <cfRule type="expression" dxfId="77" priority="56">
      <formula>MOD(ROW(),2)=1</formula>
    </cfRule>
  </conditionalFormatting>
  <conditionalFormatting sqref="A43:E43">
    <cfRule type="expression" dxfId="76" priority="54">
      <formula>MOD(ROW(),2)=0</formula>
    </cfRule>
  </conditionalFormatting>
  <conditionalFormatting sqref="F43">
    <cfRule type="expression" dxfId="75" priority="52">
      <formula>MOD(ROW(),2)=0</formula>
    </cfRule>
    <cfRule type="expression" dxfId="74" priority="53">
      <formula>MOD(ROW(),2)=1</formula>
    </cfRule>
  </conditionalFormatting>
  <conditionalFormatting sqref="A8">
    <cfRule type="expression" dxfId="73" priority="51">
      <formula>MOD(ROW(),2)=0</formula>
    </cfRule>
  </conditionalFormatting>
  <conditionalFormatting sqref="C8">
    <cfRule type="expression" dxfId="72" priority="49">
      <formula>MOD(ROW(),2)=0</formula>
    </cfRule>
  </conditionalFormatting>
  <conditionalFormatting sqref="D8">
    <cfRule type="expression" dxfId="71" priority="48">
      <formula>MOD(ROW(),2)=0</formula>
    </cfRule>
  </conditionalFormatting>
  <conditionalFormatting sqref="A16">
    <cfRule type="expression" dxfId="70" priority="43">
      <formula>MOD(ROW(),2)=0</formula>
    </cfRule>
  </conditionalFormatting>
  <conditionalFormatting sqref="B16">
    <cfRule type="expression" dxfId="69" priority="42">
      <formula>MOD(ROW(),2)=0</formula>
    </cfRule>
  </conditionalFormatting>
  <conditionalFormatting sqref="C16">
    <cfRule type="expression" dxfId="68" priority="41">
      <formula>MOD(ROW(),2)=0</formula>
    </cfRule>
  </conditionalFormatting>
  <conditionalFormatting sqref="D33">
    <cfRule type="expression" dxfId="67" priority="26">
      <formula>MOD(ROW(),2)=0</formula>
    </cfRule>
  </conditionalFormatting>
  <conditionalFormatting sqref="B24">
    <cfRule type="expression" dxfId="66" priority="38">
      <formula>MOD(ROW(),2)=0</formula>
    </cfRule>
  </conditionalFormatting>
  <conditionalFormatting sqref="D18">
    <cfRule type="expression" dxfId="65" priority="36">
      <formula>MOD(ROW(),2)=0</formula>
    </cfRule>
  </conditionalFormatting>
  <conditionalFormatting sqref="B20">
    <cfRule type="expression" dxfId="64" priority="35">
      <formula>MOD(ROW(),2)=0</formula>
    </cfRule>
  </conditionalFormatting>
  <conditionalFormatting sqref="B23">
    <cfRule type="expression" dxfId="63" priority="34">
      <formula>MOD(ROW(),2)=0</formula>
    </cfRule>
  </conditionalFormatting>
  <conditionalFormatting sqref="B25">
    <cfRule type="expression" dxfId="62" priority="33">
      <formula>MOD(ROW(),2)=0</formula>
    </cfRule>
  </conditionalFormatting>
  <conditionalFormatting sqref="D29">
    <cfRule type="expression" dxfId="61" priority="31">
      <formula>MOD(ROW(),2)=0</formula>
    </cfRule>
  </conditionalFormatting>
  <conditionalFormatting sqref="D30">
    <cfRule type="expression" dxfId="60" priority="30">
      <formula>MOD(ROW(),2)=0</formula>
    </cfRule>
  </conditionalFormatting>
  <conditionalFormatting sqref="B31">
    <cfRule type="expression" dxfId="59" priority="29">
      <formula>MOD(ROW(),2)=0</formula>
    </cfRule>
  </conditionalFormatting>
  <conditionalFormatting sqref="D31">
    <cfRule type="expression" dxfId="58" priority="28">
      <formula>MOD(ROW(),2)=0</formula>
    </cfRule>
  </conditionalFormatting>
  <conditionalFormatting sqref="D32">
    <cfRule type="expression" dxfId="57" priority="27">
      <formula>MOD(ROW(),2)=0</formula>
    </cfRule>
  </conditionalFormatting>
  <conditionalFormatting sqref="B37">
    <cfRule type="expression" dxfId="56" priority="15">
      <formula>MOD(ROW(),2)=0</formula>
    </cfRule>
  </conditionalFormatting>
  <conditionalFormatting sqref="D37">
    <cfRule type="expression" dxfId="55" priority="14">
      <formula>MOD(ROW(),2)=0</formula>
    </cfRule>
  </conditionalFormatting>
  <conditionalFormatting sqref="B8">
    <cfRule type="expression" dxfId="54" priority="13">
      <formula>MOD(ROW(),2)=0</formula>
    </cfRule>
  </conditionalFormatting>
  <conditionalFormatting sqref="A11">
    <cfRule type="expression" dxfId="53" priority="12">
      <formula>MOD(ROW(),2)=0</formula>
    </cfRule>
  </conditionalFormatting>
  <conditionalFormatting sqref="B11">
    <cfRule type="expression" dxfId="52" priority="11">
      <formula>MOD(ROW(),2)=0</formula>
    </cfRule>
  </conditionalFormatting>
  <conditionalFormatting sqref="C11">
    <cfRule type="expression" dxfId="51" priority="10">
      <formula>MOD(ROW(),2)=0</formula>
    </cfRule>
  </conditionalFormatting>
  <conditionalFormatting sqref="D11">
    <cfRule type="expression" dxfId="50" priority="9">
      <formula>MOD(ROW(),2)=0</formula>
    </cfRule>
  </conditionalFormatting>
  <conditionalFormatting sqref="B12">
    <cfRule type="expression" dxfId="49" priority="8">
      <formula>MOD(ROW(),2)=0</formula>
    </cfRule>
  </conditionalFormatting>
  <conditionalFormatting sqref="D13">
    <cfRule type="expression" dxfId="48" priority="7">
      <formula>MOD(ROW(),2)=0</formula>
    </cfRule>
  </conditionalFormatting>
  <conditionalFormatting sqref="D14">
    <cfRule type="expression" dxfId="47" priority="6">
      <formula>MOD(ROW(),2)=0</formula>
    </cfRule>
  </conditionalFormatting>
  <conditionalFormatting sqref="D16">
    <cfRule type="expression" dxfId="46" priority="5">
      <formula>MOD(ROW(),2)=0</formula>
    </cfRule>
  </conditionalFormatting>
  <conditionalFormatting sqref="D19">
    <cfRule type="expression" dxfId="45" priority="4">
      <formula>MOD(ROW(),2)=0</formula>
    </cfRule>
  </conditionalFormatting>
  <conditionalFormatting sqref="B26">
    <cfRule type="expression" dxfId="44" priority="3">
      <formula>MOD(ROW(),2)=0</formula>
    </cfRule>
  </conditionalFormatting>
  <conditionalFormatting sqref="D26">
    <cfRule type="expression" dxfId="43" priority="2">
      <formula>MOD(ROW(),2)=0</formula>
    </cfRule>
  </conditionalFormatting>
  <conditionalFormatting sqref="D27">
    <cfRule type="expression" dxfId="42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27" priority="33">
      <formula>MOD(ROW(),2)=0</formula>
    </cfRule>
  </conditionalFormatting>
  <conditionalFormatting sqref="A19">
    <cfRule type="expression" dxfId="26" priority="32">
      <formula>MOD(ROW(),2)=0</formula>
    </cfRule>
  </conditionalFormatting>
  <conditionalFormatting sqref="A22:A25 C24:C25">
    <cfRule type="expression" dxfId="25" priority="24">
      <formula>MOD(ROW(),2)=0</formula>
    </cfRule>
  </conditionalFormatting>
  <conditionalFormatting sqref="A30:A31 C30:D31">
    <cfRule type="expression" dxfId="24" priority="2">
      <formula>MOD(ROW(),2)=0</formula>
    </cfRule>
  </conditionalFormatting>
  <conditionalFormatting sqref="A13:C13">
    <cfRule type="expression" dxfId="23" priority="12">
      <formula>MOD(ROW(),2)=0</formula>
    </cfRule>
  </conditionalFormatting>
  <conditionalFormatting sqref="A7:D12">
    <cfRule type="expression" dxfId="22" priority="15">
      <formula>MOD(ROW(),2)=0</formula>
    </cfRule>
  </conditionalFormatting>
  <conditionalFormatting sqref="B15:C17">
    <cfRule type="expression" dxfId="21" priority="7">
      <formula>MOD(ROW(),2)=0</formula>
    </cfRule>
  </conditionalFormatting>
  <conditionalFormatting sqref="C14:D14 A18:C18 C19:D19 A20:D21 A26:D28 A29:C29 A32:C32 A33:D37">
    <cfRule type="expression" dxfId="20" priority="39">
      <formula>MOD(ROW(),2)=0</formula>
    </cfRule>
  </conditionalFormatting>
  <conditionalFormatting sqref="C22:D23 D24:D25">
    <cfRule type="expression" dxfId="19" priority="28">
      <formula>MOD(ROW(),2)=0</formula>
    </cfRule>
  </conditionalFormatting>
  <conditionalFormatting sqref="D13">
    <cfRule type="expression" dxfId="18" priority="5">
      <formula>MOD(ROW(),2)=0</formula>
    </cfRule>
  </conditionalFormatting>
  <conditionalFormatting sqref="D15:D18">
    <cfRule type="expression" dxfId="17" priority="4">
      <formula>MOD(ROW(),2)=0</formula>
    </cfRule>
  </conditionalFormatting>
  <conditionalFormatting sqref="D29">
    <cfRule type="expression" dxfId="16" priority="6">
      <formula>MOD(ROW(),2)=0</formula>
    </cfRule>
  </conditionalFormatting>
  <conditionalFormatting sqref="D32">
    <cfRule type="expression" dxfId="15" priority="1">
      <formula>MOD(ROW(),2)=0</formula>
    </cfRule>
  </conditionalFormatting>
  <conditionalFormatting sqref="E7:E37">
    <cfRule type="expression" dxfId="14" priority="10">
      <formula>MOD(ROW(),2)=0</formula>
    </cfRule>
    <cfRule type="expression" dxfId="13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Studeni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2025-12-12T08:03:21Z</dcterms:modified>
</cp:coreProperties>
</file>