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79BAEB5A-C31B-4556-9F43-C972110E8CC6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Travanj 2025 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'Travanj 2025 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'Travanj 2025 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9" l="1"/>
  <c r="F19" i="9"/>
  <c r="F16" i="9"/>
  <c r="F21" i="9"/>
  <c r="F31" i="9"/>
  <c r="F10" i="9"/>
  <c r="F17" i="9"/>
  <c r="F7" i="9" l="1"/>
  <c r="B46" i="9" a="1"/>
  <c r="B46" i="9" s="1"/>
  <c r="C46" i="9" a="1"/>
  <c r="C46" i="9" s="1"/>
  <c r="B47" i="9" a="1"/>
  <c r="B47" i="9" s="1"/>
  <c r="C47" i="9" a="1"/>
  <c r="C47" i="9" s="1"/>
  <c r="C44" i="9" l="1" a="1"/>
  <c r="C44" i="9" s="1"/>
  <c r="B48" i="9" a="1"/>
  <c r="B48" i="9" s="1"/>
  <c r="C48" i="9" a="1"/>
  <c r="C48" i="9" s="1"/>
  <c r="B45" i="9" a="1"/>
  <c r="B45" i="9" s="1"/>
  <c r="C45" i="9" a="1"/>
  <c r="C45" i="9" s="1"/>
  <c r="F49" i="9" l="1"/>
  <c r="F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<sst xmlns="http://schemas.openxmlformats.org/spreadsheetml/2006/main" count="320" uniqueCount="139">
  <si>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</si>
  <si>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</si>
  <si>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</si>
  <si>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</si>
  <si>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</si>
  <si>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</si>
  <si>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</si>
  <si>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</si>
  <si>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</si>
  <si>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</si>
  <si>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</si>
  <si>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</si>
  <si>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</si>
  <si>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</si>
  <si>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</si>
  <si>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</si>
  <si>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</si>
  <si>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</si>
  <si>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</si>
  <si>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</si>
  <si>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</si>
  <si>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</si>
  <si>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</si>
  <si>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</si>
  <si>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</si>
  <si>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</si>
  <si>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</si>
  <si>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</si>
  <si>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</si>
  <si>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</si>
  <si>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</si>
  <si>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</si>
  <si>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</si>
  <si>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</si>
  <si>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</si>
  <si>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</si>
  <si>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</si>
  <si>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</si>
  <si>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</si>
  <si>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</si>
  <si>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</si>
  <si>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</si>
  <si>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</si>
  <si>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</si>
  <si>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</si>
  <si>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</si>
  <si>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</si>
  <si>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</si>
  <si>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</si>
  <si>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</si>
  <si>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</si>
  <si>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</si>
  <si>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</si>
  <si>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</si>
  <si>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</si>
  <si>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</si>
  <si>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</si>
  <si>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</si>
  <si>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</si>
  <si>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</si>
  <si>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</si>
  <si>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</si>
  <si>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</si>
  <si>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</si>
  <si>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</si>
  <si>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</si>
  <si>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</si>
  <si>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</si>
  <si>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</si>
  <si>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</si>
  <si>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</si>
  <si>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</si>
  <si>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</si>
  <si>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</si>
  <si>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</si>
  <si>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</si>
  <si>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</si>
  <si>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</si>
  <si>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</si>
  <si>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</si>
  <si>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</si>
  <si>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</si>
  <si>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</si>
  <si>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32121 - PRIJEVOZ ZAPOSLENIKA</t>
  </si>
  <si>
    <t>32329 - OSTALE USLUGE TEKUĆEG I INVESTICIJSKOG ODRŽAVANJA</t>
  </si>
  <si>
    <t xml:space="preserve">32111 - DNEVNICE ZA SLUŽBENI PUT U ZEMLJI </t>
  </si>
  <si>
    <t>32115 - NAKNADE ZA PRIJEVOZ NA SLUŽBENOM PUTU U ZEMLJI</t>
  </si>
  <si>
    <t>Travanj 2025.g.</t>
  </si>
  <si>
    <t>VACOM D.O.O.</t>
  </si>
  <si>
    <t>DARUVAR</t>
  </si>
  <si>
    <t>32999 - OSTALI NESPOMENUTI RASHODI POSLOVANJA</t>
  </si>
  <si>
    <t>TEHNOS D.O.O.</t>
  </si>
  <si>
    <t>42273 - OPREMA</t>
  </si>
  <si>
    <t>32329 - HITNE INTERVENCIJE</t>
  </si>
  <si>
    <t>AUTOPRIJEVOZNIK ŽELJKO ŠUBIĆ</t>
  </si>
  <si>
    <t>PITOMAČA</t>
  </si>
  <si>
    <t>32319 - OSTALE USLUGE ZA KOMUNIKACIJU I PRIJEVOZ</t>
  </si>
  <si>
    <t>KTC D.D. P-46</t>
  </si>
  <si>
    <t>32214 - MATERIJAL I SRESTVA ZA ČIŠĆENJE I ODRŽAVANJE</t>
  </si>
  <si>
    <t>UHSR</t>
  </si>
  <si>
    <t>INSTALACIJE ŽIVKO</t>
  </si>
  <si>
    <t>32931 - REPREZENTACIJA</t>
  </si>
  <si>
    <t>GRAFITI BECKER D.O.O.</t>
  </si>
  <si>
    <t>32391 - GRAFIČKE I TISKARSKE USLUGE</t>
  </si>
  <si>
    <t>NARODNE NOVINE D.D.</t>
  </si>
  <si>
    <t>32211 - UREDSKI MATERIJAL</t>
  </si>
  <si>
    <t>HRVATSKI TELEKOM D.D.</t>
  </si>
  <si>
    <t>HP - HRVATSKA POŠTA D.D.</t>
  </si>
  <si>
    <t>VELIKA GORICA</t>
  </si>
  <si>
    <t>ZANATPROMET - TRGOVINA D.O.O.</t>
  </si>
  <si>
    <t>32244 - OSTAI MATERIJAL I DIJELOVI ZA TEKUĆE I INVESTICIJSKO ODRŽAVANJE</t>
  </si>
  <si>
    <t>KEMIJSKA ČISTIONICA ŠUPER</t>
  </si>
  <si>
    <t>32399 - OSTALE NESPOMENUTE USLUGE</t>
  </si>
  <si>
    <t>ŠANTIĆ PROMET D.O.O.</t>
  </si>
  <si>
    <t>CABUNA</t>
  </si>
  <si>
    <t>CANOFAX D.O.O.</t>
  </si>
  <si>
    <t>BJELOVAR</t>
  </si>
  <si>
    <t>GRAD VIROVITICA</t>
  </si>
  <si>
    <t>32349 - OSTALE KOMUNALNE USLUGE</t>
  </si>
  <si>
    <t>AGROSERVIS - STP D.O.O.</t>
  </si>
  <si>
    <t>3234 - USLUGE PRI REGISTRACIJI PRIJEVOZNIK SREDSTAVA</t>
  </si>
  <si>
    <t>TELEMACH HRVATSKA D.O.O.</t>
  </si>
  <si>
    <t>FINANCIJSKA AGENCIJA</t>
  </si>
  <si>
    <t>A1 HRVATSKA D.O.O.</t>
  </si>
  <si>
    <t>MOJ DOM , SALON PODNIH OBLOGA</t>
  </si>
  <si>
    <t>MEĐIMURJE - PLIN D.O.O.</t>
  </si>
  <si>
    <t>ČAKOVEC</t>
  </si>
  <si>
    <t>OMEGA INSTALACIJE</t>
  </si>
  <si>
    <t>ŠKOLSKA KNJIGA D.D.</t>
  </si>
  <si>
    <t>PALKOVIĆ D.O.O.</t>
  </si>
  <si>
    <t>CROATIA OSIGURANJE D.D.</t>
  </si>
  <si>
    <t>32921 - PREMIJE OSIGURANJA PRIJEVOZNIH SREDSTAVA</t>
  </si>
  <si>
    <t>VIRKOM D.O.O.</t>
  </si>
  <si>
    <t>KTC D.D. P-6E</t>
  </si>
  <si>
    <t>KTC D.D. P-4A</t>
  </si>
  <si>
    <t>32234 - MOTORNI BENZIN I DIZEL GORIVO</t>
  </si>
  <si>
    <t>ROLOMONT D.O.O.</t>
  </si>
  <si>
    <t>SUHOPOLJE</t>
  </si>
  <si>
    <t>VIROPLAST J.D.O.O.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</si>
</sst>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26"/>
      <tableStyleElement type="headerRow" dxfId="125"/>
      <tableStyleElement type="totalRow" dxfId="124"/>
      <tableStyleElement type="firstColumn" dxfId="123"/>
      <tableStyleElement type="lastColumn" dxfId="122"/>
      <tableStyleElement type="firstRowStripe" dxfId="121"/>
      <tableStyleElement type="firstColumnStripe" dxfId="1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19" totalsRowDxfId="118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11" totalsRowDxfId="110"/>
    <tableColumn id="1" xr3:uid="{00000000-0010-0000-0000-000001000000}" name="Naziv platitelja " dataDxfId="109" totalsRowDxfId="108"/>
    <tableColumn id="11" xr3:uid="{00000000-0010-0000-0000-00000B000000}" name="Iznos" totalsRowFunction="count" dataDxfId="107" totalsRowDxfId="1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49" dataDxfId="105" totalsRowDxfId="104">
  <autoFilter ref="A6:F49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103" totalsRowDxfId="102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101" totalsRowDxfId="100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99" totalsRowDxfId="98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97" totalsRowDxfId="96"/>
    <tableColumn id="1" xr3:uid="{00000000-0010-0000-0100-000001000000}" name="Naziv platitelja " dataDxfId="95" totalsRowDxfId="94"/>
    <tableColumn id="11" xr3:uid="{00000000-0010-0000-0100-00000B000000}" name="Iznos" totalsRowFunction="count" dataDxfId="93" totalsRowDxfId="9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91" dataDxfId="90" totalsRowDxfId="89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88" totalsRowDxfId="87"/>
    <tableColumn id="8" xr3:uid="{00000000-0010-0000-0200-000008000000}" name="OIB primatelja" dataDxfId="86" totalsRowDxfId="85" dataCellStyle="Normalno"/>
    <tableColumn id="10" xr3:uid="{00000000-0010-0000-0200-00000A000000}" name="Sjedište primatelja" dataDxfId="84" totalsRowDxfId="83" dataCellStyle="Normalno"/>
    <tableColumn id="3" xr3:uid="{00000000-0010-0000-0200-000003000000}" name="Vrsta rashoda i izdatka" dataDxfId="82" totalsRowDxfId="81"/>
    <tableColumn id="11" xr3:uid="{00000000-0010-0000-0200-00000B000000}" name="Iznos" totalsRowFunction="count" dataDxfId="80" totalsRowDxfId="7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78" priority="7">
      <formula>MOD(ROW(),2)=0</formula>
    </cfRule>
  </conditionalFormatting>
  <conditionalFormatting sqref="A7:E7 A8:D11 E8:E31">
    <cfRule type="expression" dxfId="77" priority="6">
      <formula>MOD(ROW(),2)=0</formula>
    </cfRule>
  </conditionalFormatting>
  <conditionalFormatting sqref="C12:D16 D18 C19:D22 A23:D24 A25:C26 C17 A27:D31 A32:E37">
    <cfRule type="expression" dxfId="76" priority="25">
      <formula>MOD(ROW(),2)=0</formula>
    </cfRule>
  </conditionalFormatting>
  <conditionalFormatting sqref="D25:D26">
    <cfRule type="expression" dxfId="75" priority="3">
      <formula>MOD(ROW(),2)=0</formula>
    </cfRule>
  </conditionalFormatting>
  <conditionalFormatting sqref="F7:F38">
    <cfRule type="expression" dxfId="74" priority="4">
      <formula>MOD(ROW(),2)=0</formula>
    </cfRule>
    <cfRule type="expression" dxfId="73" priority="5">
      <formula>MOD(ROW(),2)=1</formula>
    </cfRule>
  </conditionalFormatting>
  <conditionalFormatting sqref="D17">
    <cfRule type="expression" dxfId="72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53"/>
  <sheetViews>
    <sheetView showGridLines="0" tabSelected="1" topLeftCell="A40" zoomScaleNormal="100" workbookViewId="0">
      <selection activeCell="A43" sqref="A43:XFD55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87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14" t="s">
        <v>88</v>
      </c>
      <c r="B7" s="10">
        <v>83341080203</v>
      </c>
      <c r="C7" s="5" t="s">
        <v>89</v>
      </c>
      <c r="D7" s="11" t="s">
        <v>90</v>
      </c>
      <c r="E7" s="11" t="s">
        <v>67</v>
      </c>
      <c r="F7" s="12">
        <f>988.1+369.78</f>
        <v>1357.88</v>
      </c>
      <c r="H7" s="28"/>
    </row>
    <row r="8" spans="1:8" s="2" customFormat="1" ht="33.75" customHeight="1" x14ac:dyDescent="0.25">
      <c r="A8" s="14" t="s">
        <v>91</v>
      </c>
      <c r="B8" s="10">
        <v>2015390475</v>
      </c>
      <c r="C8" s="5" t="s">
        <v>4</v>
      </c>
      <c r="D8" s="5" t="s">
        <v>92</v>
      </c>
      <c r="E8" s="11" t="s">
        <v>67</v>
      </c>
      <c r="F8" s="12">
        <v>2613</v>
      </c>
      <c r="H8" s="28"/>
    </row>
    <row r="9" spans="1:8" s="2" customFormat="1" ht="34.5" customHeight="1" x14ac:dyDescent="0.25">
      <c r="A9" s="14" t="s">
        <v>91</v>
      </c>
      <c r="B9" s="10">
        <v>2015390475</v>
      </c>
      <c r="C9" s="5" t="s">
        <v>4</v>
      </c>
      <c r="D9" s="41" t="s">
        <v>93</v>
      </c>
      <c r="E9" s="11" t="s">
        <v>68</v>
      </c>
      <c r="F9" s="12">
        <v>2613</v>
      </c>
      <c r="H9" s="28"/>
    </row>
    <row r="10" spans="1:8" s="2" customFormat="1" ht="33.75" customHeight="1" x14ac:dyDescent="0.25">
      <c r="A10" s="14" t="s">
        <v>94</v>
      </c>
      <c r="B10" s="10">
        <v>20935413004</v>
      </c>
      <c r="C10" s="5" t="s">
        <v>95</v>
      </c>
      <c r="D10" s="11" t="s">
        <v>96</v>
      </c>
      <c r="E10" s="11" t="s">
        <v>67</v>
      </c>
      <c r="F10" s="12">
        <f>250+385</f>
        <v>635</v>
      </c>
      <c r="H10" s="28"/>
    </row>
    <row r="11" spans="1:8" s="2" customFormat="1" ht="40.5" customHeight="1" x14ac:dyDescent="0.25">
      <c r="A11" s="14" t="s">
        <v>97</v>
      </c>
      <c r="B11" s="10">
        <v>95970838122</v>
      </c>
      <c r="C11" s="5" t="s">
        <v>22</v>
      </c>
      <c r="D11" s="5" t="s">
        <v>98</v>
      </c>
      <c r="E11" s="11" t="s">
        <v>68</v>
      </c>
      <c r="F11" s="12">
        <f>207.43+28.86</f>
        <v>236.29000000000002</v>
      </c>
      <c r="H11" s="28"/>
    </row>
    <row r="12" spans="1:8" s="2" customFormat="1" ht="44.25" customHeight="1" x14ac:dyDescent="0.25">
      <c r="A12" s="14" t="s">
        <v>99</v>
      </c>
      <c r="B12" s="16">
        <v>75780877581</v>
      </c>
      <c r="C12" s="5" t="s">
        <v>3</v>
      </c>
      <c r="D12" s="11" t="s">
        <v>90</v>
      </c>
      <c r="E12" s="11" t="s">
        <v>68</v>
      </c>
      <c r="F12" s="12">
        <v>40</v>
      </c>
      <c r="H12" s="28"/>
    </row>
    <row r="13" spans="1:8" s="2" customFormat="1" ht="40.5" customHeight="1" x14ac:dyDescent="0.25">
      <c r="A13" s="7" t="s">
        <v>100</v>
      </c>
      <c r="B13" s="10">
        <v>20048699352</v>
      </c>
      <c r="C13" s="5" t="s">
        <v>95</v>
      </c>
      <c r="D13" s="11" t="s">
        <v>84</v>
      </c>
      <c r="E13" s="11" t="s">
        <v>68</v>
      </c>
      <c r="F13" s="12">
        <v>600</v>
      </c>
      <c r="H13" s="28"/>
    </row>
    <row r="14" spans="1:8" s="2" customFormat="1" ht="48" customHeight="1" x14ac:dyDescent="0.25">
      <c r="A14" s="14" t="s">
        <v>97</v>
      </c>
      <c r="B14" s="10">
        <v>95970838122</v>
      </c>
      <c r="C14" s="5" t="s">
        <v>22</v>
      </c>
      <c r="D14" s="11" t="s">
        <v>101</v>
      </c>
      <c r="E14" s="11" t="s">
        <v>68</v>
      </c>
      <c r="F14" s="12">
        <v>17.45</v>
      </c>
      <c r="H14" s="28"/>
    </row>
    <row r="15" spans="1:8" s="2" customFormat="1" ht="33.75" customHeight="1" x14ac:dyDescent="0.25">
      <c r="A15" s="14" t="s">
        <v>102</v>
      </c>
      <c r="B15" s="10">
        <v>52660522861</v>
      </c>
      <c r="C15" s="5" t="s">
        <v>22</v>
      </c>
      <c r="D15" s="5" t="s">
        <v>103</v>
      </c>
      <c r="E15" s="11" t="s">
        <v>68</v>
      </c>
      <c r="F15" s="12">
        <v>60</v>
      </c>
      <c r="H15" s="28"/>
    </row>
    <row r="16" spans="1:8" s="2" customFormat="1" ht="33.75" customHeight="1" x14ac:dyDescent="0.25">
      <c r="A16" s="14" t="s">
        <v>104</v>
      </c>
      <c r="B16" s="10">
        <v>64546066176</v>
      </c>
      <c r="C16" s="5" t="s">
        <v>3</v>
      </c>
      <c r="D16" s="11" t="s">
        <v>105</v>
      </c>
      <c r="E16" s="11" t="s">
        <v>68</v>
      </c>
      <c r="F16" s="12">
        <f>25.89+182.4</f>
        <v>208.29000000000002</v>
      </c>
      <c r="H16" s="28"/>
    </row>
    <row r="17" spans="1:8" s="2" customFormat="1" ht="33.75" customHeight="1" x14ac:dyDescent="0.25">
      <c r="A17" s="14" t="s">
        <v>106</v>
      </c>
      <c r="B17" s="10">
        <v>81793146560</v>
      </c>
      <c r="C17" s="5" t="s">
        <v>3</v>
      </c>
      <c r="D17" s="5" t="s">
        <v>37</v>
      </c>
      <c r="E17" s="5" t="s">
        <v>68</v>
      </c>
      <c r="F17" s="12">
        <f>11.61+17.55</f>
        <v>29.16</v>
      </c>
      <c r="H17" s="28"/>
    </row>
    <row r="18" spans="1:8" s="2" customFormat="1" ht="33.75" customHeight="1" x14ac:dyDescent="0.25">
      <c r="A18" s="14" t="s">
        <v>107</v>
      </c>
      <c r="B18" s="10">
        <v>87311810356</v>
      </c>
      <c r="C18" s="5" t="s">
        <v>108</v>
      </c>
      <c r="D18" s="11" t="s">
        <v>35</v>
      </c>
      <c r="E18" s="11" t="s">
        <v>68</v>
      </c>
      <c r="F18" s="12">
        <v>23.47</v>
      </c>
      <c r="H18" s="28"/>
    </row>
    <row r="19" spans="1:8" s="2" customFormat="1" ht="33.75" customHeight="1" x14ac:dyDescent="0.25">
      <c r="A19" s="14" t="s">
        <v>109</v>
      </c>
      <c r="B19" s="16">
        <v>48092682308</v>
      </c>
      <c r="C19" s="5" t="s">
        <v>22</v>
      </c>
      <c r="D19" s="11" t="s">
        <v>110</v>
      </c>
      <c r="E19" s="11" t="s">
        <v>68</v>
      </c>
      <c r="F19" s="12">
        <f>44.8+12.3</f>
        <v>57.099999999999994</v>
      </c>
      <c r="H19" s="28"/>
    </row>
    <row r="20" spans="1:8" s="2" customFormat="1" ht="33.75" customHeight="1" x14ac:dyDescent="0.25">
      <c r="A20" s="14" t="s">
        <v>111</v>
      </c>
      <c r="B20" s="10">
        <v>15677519054</v>
      </c>
      <c r="C20" s="5" t="s">
        <v>22</v>
      </c>
      <c r="D20" s="5" t="s">
        <v>112</v>
      </c>
      <c r="E20" s="11" t="s">
        <v>68</v>
      </c>
      <c r="F20" s="12">
        <v>131</v>
      </c>
      <c r="H20" s="28"/>
    </row>
    <row r="21" spans="1:8" s="2" customFormat="1" ht="33.75" customHeight="1" x14ac:dyDescent="0.25">
      <c r="A21" s="14" t="s">
        <v>113</v>
      </c>
      <c r="B21" s="10">
        <v>26398991713</v>
      </c>
      <c r="C21" s="5" t="s">
        <v>114</v>
      </c>
      <c r="D21" s="11" t="s">
        <v>110</v>
      </c>
      <c r="E21" s="11" t="s">
        <v>68</v>
      </c>
      <c r="F21" s="12">
        <f>169.8+252.8</f>
        <v>422.6</v>
      </c>
      <c r="H21" s="28"/>
    </row>
    <row r="22" spans="1:8" s="2" customFormat="1" ht="33.75" customHeight="1" x14ac:dyDescent="0.25">
      <c r="A22" s="14" t="s">
        <v>115</v>
      </c>
      <c r="B22" s="10">
        <v>72755593710</v>
      </c>
      <c r="C22" s="5" t="s">
        <v>116</v>
      </c>
      <c r="D22" s="11" t="s">
        <v>112</v>
      </c>
      <c r="E22" s="11" t="s">
        <v>68</v>
      </c>
      <c r="F22" s="12">
        <v>75</v>
      </c>
      <c r="H22" s="28"/>
    </row>
    <row r="23" spans="1:8" s="2" customFormat="1" ht="33.75" customHeight="1" x14ac:dyDescent="0.25">
      <c r="A23" s="14" t="s">
        <v>117</v>
      </c>
      <c r="B23" s="10">
        <v>89075064271</v>
      </c>
      <c r="C23" s="5" t="s">
        <v>22</v>
      </c>
      <c r="D23" s="5" t="s">
        <v>118</v>
      </c>
      <c r="E23" s="11" t="s">
        <v>68</v>
      </c>
      <c r="F23" s="12">
        <v>896.5</v>
      </c>
      <c r="H23" s="28"/>
    </row>
    <row r="24" spans="1:8" s="2" customFormat="1" ht="33.75" customHeight="1" x14ac:dyDescent="0.25">
      <c r="A24" s="14" t="s">
        <v>119</v>
      </c>
      <c r="B24" s="10">
        <v>61160611372</v>
      </c>
      <c r="C24" s="5" t="s">
        <v>22</v>
      </c>
      <c r="D24" s="5" t="s">
        <v>120</v>
      </c>
      <c r="E24" s="11" t="s">
        <v>68</v>
      </c>
      <c r="F24" s="12">
        <v>142.75</v>
      </c>
      <c r="H24" s="28"/>
    </row>
    <row r="25" spans="1:8" s="2" customFormat="1" ht="33.75" customHeight="1" x14ac:dyDescent="0.25">
      <c r="A25" s="14" t="s">
        <v>121</v>
      </c>
      <c r="B25" s="10">
        <v>70133616033</v>
      </c>
      <c r="C25" s="5" t="s">
        <v>3</v>
      </c>
      <c r="D25" s="5" t="s">
        <v>37</v>
      </c>
      <c r="E25" s="11" t="s">
        <v>68</v>
      </c>
      <c r="F25" s="12">
        <v>28.59</v>
      </c>
      <c r="H25" s="28"/>
    </row>
    <row r="26" spans="1:8" s="2" customFormat="1" ht="33.75" customHeight="1" x14ac:dyDescent="0.25">
      <c r="A26" s="14" t="s">
        <v>31</v>
      </c>
      <c r="B26" s="10">
        <v>54521868069</v>
      </c>
      <c r="C26" s="5" t="s">
        <v>22</v>
      </c>
      <c r="D26" s="11" t="s">
        <v>29</v>
      </c>
      <c r="E26" s="11" t="s">
        <v>68</v>
      </c>
      <c r="F26" s="12">
        <v>89.55</v>
      </c>
      <c r="H26" s="28"/>
    </row>
    <row r="27" spans="1:8" s="2" customFormat="1" ht="33.75" customHeight="1" x14ac:dyDescent="0.25">
      <c r="A27" s="14" t="s">
        <v>122</v>
      </c>
      <c r="B27" s="10">
        <v>85821130368</v>
      </c>
      <c r="C27" s="5" t="s">
        <v>3</v>
      </c>
      <c r="D27" s="5" t="s">
        <v>28</v>
      </c>
      <c r="E27" s="11" t="s">
        <v>68</v>
      </c>
      <c r="F27" s="12">
        <v>2.16</v>
      </c>
      <c r="H27" s="28"/>
    </row>
    <row r="28" spans="1:8" s="2" customFormat="1" ht="33.75" customHeight="1" x14ac:dyDescent="0.25">
      <c r="A28" s="14" t="s">
        <v>123</v>
      </c>
      <c r="B28" s="10">
        <v>29524210204</v>
      </c>
      <c r="C28" s="5" t="s">
        <v>3</v>
      </c>
      <c r="D28" s="5" t="s">
        <v>37</v>
      </c>
      <c r="E28" s="11" t="s">
        <v>68</v>
      </c>
      <c r="F28" s="12">
        <v>69.14</v>
      </c>
      <c r="H28" s="28"/>
    </row>
    <row r="29" spans="1:8" s="2" customFormat="1" ht="33.75" customHeight="1" x14ac:dyDescent="0.25">
      <c r="A29" s="14" t="s">
        <v>124</v>
      </c>
      <c r="B29" s="10">
        <v>60473318345</v>
      </c>
      <c r="C29" s="5" t="s">
        <v>22</v>
      </c>
      <c r="D29" s="11" t="s">
        <v>110</v>
      </c>
      <c r="E29" s="11" t="s">
        <v>67</v>
      </c>
      <c r="F29" s="12">
        <v>845.9</v>
      </c>
      <c r="H29" s="28"/>
    </row>
    <row r="30" spans="1:8" s="2" customFormat="1" ht="33.75" customHeight="1" x14ac:dyDescent="0.25">
      <c r="A30" s="14" t="s">
        <v>30</v>
      </c>
      <c r="B30" s="10">
        <v>63073332379</v>
      </c>
      <c r="C30" s="5" t="s">
        <v>3</v>
      </c>
      <c r="D30" s="5" t="s">
        <v>32</v>
      </c>
      <c r="E30" s="11" t="s">
        <v>68</v>
      </c>
      <c r="F30" s="12">
        <v>1912.79</v>
      </c>
      <c r="H30" s="28"/>
    </row>
    <row r="31" spans="1:8" s="2" customFormat="1" ht="33.75" customHeight="1" x14ac:dyDescent="0.25">
      <c r="A31" s="14" t="s">
        <v>125</v>
      </c>
      <c r="B31" s="10">
        <v>29035933600</v>
      </c>
      <c r="C31" s="5" t="s">
        <v>126</v>
      </c>
      <c r="D31" s="5" t="s">
        <v>48</v>
      </c>
      <c r="E31" s="11" t="s">
        <v>68</v>
      </c>
      <c r="F31" s="12">
        <f>4342.78+382.46</f>
        <v>4725.24</v>
      </c>
      <c r="H31" s="28"/>
    </row>
    <row r="32" spans="1:8" s="2" customFormat="1" ht="33.75" customHeight="1" x14ac:dyDescent="0.25">
      <c r="A32" s="14" t="s">
        <v>127</v>
      </c>
      <c r="B32" s="10">
        <v>50261503318</v>
      </c>
      <c r="C32" s="5" t="s">
        <v>22</v>
      </c>
      <c r="D32" s="11" t="s">
        <v>84</v>
      </c>
      <c r="E32" s="11" t="s">
        <v>68</v>
      </c>
      <c r="F32" s="12">
        <v>221.5</v>
      </c>
      <c r="H32" s="28"/>
    </row>
    <row r="33" spans="1:8" s="2" customFormat="1" ht="33.75" customHeight="1" x14ac:dyDescent="0.25">
      <c r="A33" s="14" t="s">
        <v>128</v>
      </c>
      <c r="B33" s="10">
        <v>38967655335</v>
      </c>
      <c r="C33" s="5" t="s">
        <v>3</v>
      </c>
      <c r="D33" s="5" t="s">
        <v>57</v>
      </c>
      <c r="E33" s="11" t="s">
        <v>68</v>
      </c>
      <c r="F33" s="12">
        <v>27</v>
      </c>
      <c r="H33" s="28"/>
    </row>
    <row r="34" spans="1:8" s="2" customFormat="1" ht="33.75" customHeight="1" x14ac:dyDescent="0.25">
      <c r="A34" s="14" t="s">
        <v>88</v>
      </c>
      <c r="B34" s="10">
        <v>83341080203</v>
      </c>
      <c r="C34" s="5" t="s">
        <v>89</v>
      </c>
      <c r="D34" s="11" t="s">
        <v>105</v>
      </c>
      <c r="E34" s="11" t="s">
        <v>68</v>
      </c>
      <c r="F34" s="12">
        <v>23.8</v>
      </c>
      <c r="H34" s="28"/>
    </row>
    <row r="35" spans="1:8" s="2" customFormat="1" ht="33.75" customHeight="1" x14ac:dyDescent="0.25">
      <c r="A35" s="14" t="s">
        <v>129</v>
      </c>
      <c r="B35" s="10">
        <v>22541667976</v>
      </c>
      <c r="C35" s="5" t="s">
        <v>22</v>
      </c>
      <c r="D35" s="11" t="s">
        <v>50</v>
      </c>
      <c r="E35" s="11" t="s">
        <v>68</v>
      </c>
      <c r="F35" s="12">
        <v>243.23</v>
      </c>
      <c r="H35" s="28"/>
    </row>
    <row r="36" spans="1:8" s="2" customFormat="1" ht="33.75" customHeight="1" x14ac:dyDescent="0.25">
      <c r="A36" s="14" t="s">
        <v>130</v>
      </c>
      <c r="B36" s="10">
        <v>26187994862</v>
      </c>
      <c r="C36" s="5" t="s">
        <v>3</v>
      </c>
      <c r="D36" s="11" t="s">
        <v>131</v>
      </c>
      <c r="E36" s="11" t="s">
        <v>68</v>
      </c>
      <c r="F36" s="12">
        <v>180.92</v>
      </c>
      <c r="H36" s="28"/>
    </row>
    <row r="37" spans="1:8" s="2" customFormat="1" ht="33.75" customHeight="1" x14ac:dyDescent="0.25">
      <c r="A37" s="14" t="s">
        <v>132</v>
      </c>
      <c r="B37" s="10">
        <v>55802054231</v>
      </c>
      <c r="C37" s="5" t="s">
        <v>22</v>
      </c>
      <c r="D37" s="5" t="s">
        <v>46</v>
      </c>
      <c r="E37" s="11" t="s">
        <v>68</v>
      </c>
      <c r="F37" s="12">
        <v>357.55</v>
      </c>
      <c r="H37" s="28"/>
    </row>
    <row r="38" spans="1:8" s="2" customFormat="1" ht="33.75" customHeight="1" x14ac:dyDescent="0.25">
      <c r="A38" s="14" t="s">
        <v>133</v>
      </c>
      <c r="B38" s="10">
        <v>95970838122</v>
      </c>
      <c r="C38" s="5" t="s">
        <v>22</v>
      </c>
      <c r="D38" s="11" t="s">
        <v>50</v>
      </c>
      <c r="E38" s="11" t="s">
        <v>68</v>
      </c>
      <c r="F38" s="12">
        <v>239.89</v>
      </c>
      <c r="H38" s="28"/>
    </row>
    <row r="39" spans="1:8" s="2" customFormat="1" ht="33.75" customHeight="1" x14ac:dyDescent="0.25">
      <c r="A39" s="14" t="s">
        <v>134</v>
      </c>
      <c r="B39" s="10">
        <v>95970838122</v>
      </c>
      <c r="C39" s="5" t="s">
        <v>22</v>
      </c>
      <c r="D39" s="11" t="s">
        <v>135</v>
      </c>
      <c r="E39" s="11" t="s">
        <v>68</v>
      </c>
      <c r="F39" s="12">
        <v>125.6</v>
      </c>
      <c r="H39" s="28"/>
    </row>
    <row r="40" spans="1:8" s="2" customFormat="1" ht="33.75" customHeight="1" x14ac:dyDescent="0.25">
      <c r="A40" s="7" t="s">
        <v>136</v>
      </c>
      <c r="B40" s="10">
        <v>91225149901</v>
      </c>
      <c r="C40" s="5" t="s">
        <v>137</v>
      </c>
      <c r="D40" s="11" t="s">
        <v>110</v>
      </c>
      <c r="E40" s="11" t="s">
        <v>68</v>
      </c>
      <c r="F40" s="12">
        <v>442.21</v>
      </c>
      <c r="H40" s="28"/>
    </row>
    <row r="41" spans="1:8" s="2" customFormat="1" ht="33.75" customHeight="1" x14ac:dyDescent="0.25">
      <c r="A41" s="7" t="s">
        <v>58</v>
      </c>
      <c r="B41" s="10">
        <v>14506572540</v>
      </c>
      <c r="C41" s="5" t="s">
        <v>3</v>
      </c>
      <c r="D41" s="5" t="s">
        <v>59</v>
      </c>
      <c r="E41" s="11" t="s">
        <v>68</v>
      </c>
      <c r="F41" s="12">
        <v>293.04000000000002</v>
      </c>
      <c r="H41" s="28"/>
    </row>
    <row r="42" spans="1:8" s="2" customFormat="1" ht="33.75" customHeight="1" x14ac:dyDescent="0.25">
      <c r="A42" s="14" t="s">
        <v>138</v>
      </c>
      <c r="B42" s="10">
        <v>15902992522</v>
      </c>
      <c r="C42" s="5" t="s">
        <v>22</v>
      </c>
      <c r="D42" s="11" t="s">
        <v>84</v>
      </c>
      <c r="E42" s="11" t="s">
        <v>68</v>
      </c>
      <c r="F42" s="12">
        <v>1966.25</v>
      </c>
      <c r="H42" s="28"/>
    </row>
    <row r="43" spans="1:8" s="2" customFormat="1" ht="33.75" customHeight="1" x14ac:dyDescent="0.25">
      <c r="A43" s="14" t="s">
        <v>70</v>
      </c>
      <c r="B43" s="10"/>
      <c r="C43" s="5"/>
      <c r="D43" s="11" t="s">
        <v>75</v>
      </c>
      <c r="E43" s="11" t="s">
        <v>82</v>
      </c>
      <c r="F43" s="12">
        <v>6600</v>
      </c>
      <c r="H43" s="28"/>
    </row>
    <row r="44" spans="1:8" s="2" customFormat="1" ht="33.75" customHeight="1" x14ac:dyDescent="0.25">
      <c r="A44" s="14" t="s">
        <v>70</v>
      </c>
      <c r="B44" s="10"/>
      <c r="C44" s="5" t="str" cm="1">
        <f t="array" ref="C44">IFERROR(INDEX(#REF!,SMALL(IF(#REF!=rngInvoice,ROW(#REF!)-ROW(#REF!)), ROW(14:14)), MATCH($C$6,#REF!, 0)),"")</f>
        <v/>
      </c>
      <c r="D44" s="5" t="s">
        <v>83</v>
      </c>
      <c r="E44" s="11" t="s">
        <v>68</v>
      </c>
      <c r="F44" s="12">
        <v>2575.5100000000002</v>
      </c>
      <c r="H44" s="28"/>
    </row>
    <row r="45" spans="1:8" s="2" customFormat="1" ht="33.950000000000003" customHeight="1" x14ac:dyDescent="0.25">
      <c r="A45" s="14" t="s">
        <v>70</v>
      </c>
      <c r="B45" s="10" t="str">
        <f t="array" ref="B45">IFERROR(INDEX(#REF!,SMALL(IF(#REF!=rngInvoice,ROW(#REF!)-ROW(#REF!)), ROW(#REF!)), MATCH($B$6,#REF!, 0)),"")</f>
        <v/>
      </c>
      <c r="C45" s="5" t="str">
        <f t="array" ref="C45">IFERROR(INDEX(#REF!,SMALL(IF(#REF!=rngInvoice,ROW(#REF!)-ROW(#REF!)), ROW(#REF!)), MATCH($C$6,#REF!, 0)),"")</f>
        <v/>
      </c>
      <c r="D45" s="5" t="s">
        <v>74</v>
      </c>
      <c r="E45" s="11" t="s">
        <v>82</v>
      </c>
      <c r="F45" s="12">
        <v>369</v>
      </c>
      <c r="H45" s="28"/>
    </row>
    <row r="46" spans="1:8" s="2" customFormat="1" ht="33.950000000000003" customHeight="1" x14ac:dyDescent="0.25">
      <c r="A46" s="14" t="s">
        <v>70</v>
      </c>
      <c r="B46" s="10" t="str" cm="1">
        <f t="array" ref="B46">IFERROR(INDEX(#REF!,SMALL(IF(#REF!=rngInvoice,ROW(#REF!)-ROW(#REF!)), ROW(#REF!)), MATCH($B$6,#REF!, 0)),"")</f>
        <v/>
      </c>
      <c r="C46" s="5" t="str" cm="1">
        <f t="array" ref="C46">IFERROR(INDEX(#REF!,SMALL(IF(#REF!=rngInvoice,ROW(#REF!)-ROW(#REF!)), ROW(#REF!)), MATCH($C$6,#REF!, 0)),"")</f>
        <v/>
      </c>
      <c r="D46" s="5" t="s">
        <v>85</v>
      </c>
      <c r="E46" s="11" t="s">
        <v>68</v>
      </c>
      <c r="F46" s="12">
        <v>495</v>
      </c>
      <c r="H46" s="28"/>
    </row>
    <row r="47" spans="1:8" s="2" customFormat="1" ht="33.950000000000003" customHeight="1" x14ac:dyDescent="0.25">
      <c r="A47" s="14" t="s">
        <v>70</v>
      </c>
      <c r="B47" s="10" t="str" cm="1">
        <f t="array" ref="B47">IFERROR(INDEX(#REF!,SMALL(IF(#REF!=rngInvoice,ROW(#REF!)-ROW(#REF!)), ROW(#REF!)), MATCH($B$6,#REF!, 0)),"")</f>
        <v/>
      </c>
      <c r="C47" s="5" t="str" cm="1">
        <f t="array" ref="C47">IFERROR(INDEX(#REF!,SMALL(IF(#REF!=rngInvoice,ROW(#REF!)-ROW(#REF!)), ROW(#REF!)), MATCH($C$6,#REF!, 0)),"")</f>
        <v/>
      </c>
      <c r="D47" s="5" t="s">
        <v>86</v>
      </c>
      <c r="E47" s="11" t="s">
        <v>68</v>
      </c>
      <c r="F47" s="12">
        <v>37.72</v>
      </c>
      <c r="H47" s="28"/>
    </row>
    <row r="48" spans="1:8" s="2" customFormat="1" ht="33.950000000000003" customHeight="1" x14ac:dyDescent="0.25">
      <c r="A48" s="14" t="s">
        <v>70</v>
      </c>
      <c r="B48" s="10" t="str">
        <f t="array" ref="B48">IFERROR(INDEX(#REF!,SMALL(IF(#REF!=rngInvoice,ROW(#REF!)-ROW(#REF!)), ROW(#REF!)), MATCH($B$6,#REF!, 0)),"")</f>
        <v/>
      </c>
      <c r="C48" s="5" t="str">
        <f t="array" ref="C48">IFERROR(INDEX(#REF!,SMALL(IF(#REF!=rngInvoice,ROW(#REF!)-ROW(#REF!)), ROW(#REF!)), MATCH($C$6,#REF!, 0)),"")</f>
        <v/>
      </c>
      <c r="D48" s="5" t="s">
        <v>78</v>
      </c>
      <c r="E48" s="11" t="s">
        <v>82</v>
      </c>
      <c r="F48" s="12">
        <v>60.89</v>
      </c>
      <c r="H48" s="28"/>
    </row>
    <row r="49" spans="1:8" s="21" customFormat="1" ht="33.950000000000003" customHeight="1" x14ac:dyDescent="0.25">
      <c r="A49" s="17" t="s">
        <v>7</v>
      </c>
      <c r="B49" s="18"/>
      <c r="C49" s="19"/>
      <c r="D49" s="19"/>
      <c r="E49" s="19"/>
      <c r="F49" s="20">
        <f>SUM(F7:F48)</f>
        <v>32090.969999999994</v>
      </c>
      <c r="H49" s="29"/>
    </row>
    <row r="53" spans="1:8" ht="33.950000000000003" customHeight="1" x14ac:dyDescent="0.25">
      <c r="F53" s="1"/>
      <c r="G53" s="27"/>
      <c r="H53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2:D12 A15:C15 C13 D15:D16 A16 A12:A13 C16:D16 A17:C17 C18:C19 A18:A19 A20:C24 A25 C25 D26:D27 A26:C33 D37:D39 A38:A39 D41:D42 D44 D29:D31 A35:C37 D33:D35 C38:D39 A45:E49 E7:E44 A42:C44">
    <cfRule type="expression" dxfId="71" priority="173">
      <formula>MOD(ROW(),2)=0</formula>
    </cfRule>
  </conditionalFormatting>
  <conditionalFormatting sqref="F7:F49">
    <cfRule type="expression" dxfId="70" priority="170">
      <formula>MOD(ROW(),2)=0</formula>
    </cfRule>
    <cfRule type="expression" dxfId="69" priority="171">
      <formula>MOD(ROW(),2)=1</formula>
    </cfRule>
  </conditionalFormatting>
  <conditionalFormatting sqref="A7">
    <cfRule type="expression" dxfId="68" priority="107">
      <formula>MOD(ROW(),2)=0</formula>
    </cfRule>
  </conditionalFormatting>
  <conditionalFormatting sqref="B7">
    <cfRule type="expression" dxfId="67" priority="106">
      <formula>MOD(ROW(),2)=0</formula>
    </cfRule>
  </conditionalFormatting>
  <conditionalFormatting sqref="C7">
    <cfRule type="expression" dxfId="66" priority="105">
      <formula>MOD(ROW(),2)=0</formula>
    </cfRule>
  </conditionalFormatting>
  <conditionalFormatting sqref="D7">
    <cfRule type="expression" dxfId="65" priority="104">
      <formula>MOD(ROW(),2)=0</formula>
    </cfRule>
  </conditionalFormatting>
  <conditionalFormatting sqref="B10">
    <cfRule type="expression" dxfId="64" priority="89">
      <formula>MOD(ROW(),2)=0</formula>
    </cfRule>
  </conditionalFormatting>
  <conditionalFormatting sqref="C10">
    <cfRule type="expression" dxfId="63" priority="96">
      <formula>MOD(ROW(),2)=0</formula>
    </cfRule>
  </conditionalFormatting>
  <conditionalFormatting sqref="A10">
    <cfRule type="expression" dxfId="62" priority="90">
      <formula>MOD(ROW(),2)=0</formula>
    </cfRule>
  </conditionalFormatting>
  <conditionalFormatting sqref="B13">
    <cfRule type="expression" dxfId="61" priority="71">
      <formula>MOD(ROW(),2)=0</formula>
    </cfRule>
  </conditionalFormatting>
  <conditionalFormatting sqref="A8">
    <cfRule type="expression" dxfId="60" priority="52">
      <formula>MOD(ROW(),2)=0</formula>
    </cfRule>
  </conditionalFormatting>
  <conditionalFormatting sqref="B8">
    <cfRule type="expression" dxfId="59" priority="51">
      <formula>MOD(ROW(),2)=0</formula>
    </cfRule>
  </conditionalFormatting>
  <conditionalFormatting sqref="B16">
    <cfRule type="expression" dxfId="58" priority="56">
      <formula>MOD(ROW(),2)=0</formula>
    </cfRule>
  </conditionalFormatting>
  <conditionalFormatting sqref="D10">
    <cfRule type="expression" dxfId="57" priority="58">
      <formula>MOD(ROW(),2)=0</formula>
    </cfRule>
  </conditionalFormatting>
  <conditionalFormatting sqref="D13">
    <cfRule type="expression" dxfId="56" priority="57">
      <formula>MOD(ROW(),2)=0</formula>
    </cfRule>
  </conditionalFormatting>
  <conditionalFormatting sqref="D8">
    <cfRule type="expression" dxfId="55" priority="55">
      <formula>MOD(ROW(),2)=0</formula>
    </cfRule>
  </conditionalFormatting>
  <conditionalFormatting sqref="C8">
    <cfRule type="expression" dxfId="54" priority="50">
      <formula>MOD(ROW(),2)=0</formula>
    </cfRule>
  </conditionalFormatting>
  <conditionalFormatting sqref="D32">
    <cfRule type="expression" dxfId="53" priority="43">
      <formula>MOD(ROW(),2)=0</formula>
    </cfRule>
  </conditionalFormatting>
  <conditionalFormatting sqref="D20">
    <cfRule type="expression" dxfId="52" priority="46">
      <formula>MOD(ROW(),2)=0</formula>
    </cfRule>
  </conditionalFormatting>
  <conditionalFormatting sqref="D9">
    <cfRule type="expression" dxfId="51" priority="49">
      <formula>MOD(ROW(),2)=0</formula>
    </cfRule>
  </conditionalFormatting>
  <conditionalFormatting sqref="D24">
    <cfRule type="expression" dxfId="50" priority="44">
      <formula>MOD(ROW(),2)=0</formula>
    </cfRule>
  </conditionalFormatting>
  <conditionalFormatting sqref="D11">
    <cfRule type="expression" dxfId="49" priority="48">
      <formula>MOD(ROW(),2)=0</formula>
    </cfRule>
  </conditionalFormatting>
  <conditionalFormatting sqref="D19">
    <cfRule type="expression" dxfId="48" priority="47">
      <formula>MOD(ROW(),2)=0</formula>
    </cfRule>
  </conditionalFormatting>
  <conditionalFormatting sqref="D22">
    <cfRule type="expression" dxfId="47" priority="45">
      <formula>MOD(ROW(),2)=0</formula>
    </cfRule>
  </conditionalFormatting>
  <conditionalFormatting sqref="B38">
    <cfRule type="expression" dxfId="46" priority="42">
      <formula>MOD(ROW(),2)=0</formula>
    </cfRule>
  </conditionalFormatting>
  <conditionalFormatting sqref="B40">
    <cfRule type="expression" dxfId="45" priority="40">
      <formula>MOD(ROW(),2)=0</formula>
    </cfRule>
  </conditionalFormatting>
  <conditionalFormatting sqref="A40">
    <cfRule type="expression" dxfId="44" priority="41">
      <formula>MOD(ROW(),2)=0</formula>
    </cfRule>
  </conditionalFormatting>
  <conditionalFormatting sqref="C40">
    <cfRule type="expression" dxfId="43" priority="39">
      <formula>MOD(ROW(),2)=0</formula>
    </cfRule>
  </conditionalFormatting>
  <conditionalFormatting sqref="B11">
    <cfRule type="expression" dxfId="42" priority="34">
      <formula>MOD(ROW(),2)=0</formula>
    </cfRule>
  </conditionalFormatting>
  <conditionalFormatting sqref="A11">
    <cfRule type="expression" dxfId="41" priority="35">
      <formula>MOD(ROW(),2)=0</formula>
    </cfRule>
  </conditionalFormatting>
  <conditionalFormatting sqref="C11">
    <cfRule type="expression" dxfId="40" priority="33">
      <formula>MOD(ROW(),2)=0</formula>
    </cfRule>
  </conditionalFormatting>
  <conditionalFormatting sqref="D17">
    <cfRule type="expression" dxfId="39" priority="31">
      <formula>MOD(ROW(),2)=0</formula>
    </cfRule>
  </conditionalFormatting>
  <conditionalFormatting sqref="D14">
    <cfRule type="expression" dxfId="38" priority="32">
      <formula>MOD(ROW(),2)=0</formula>
    </cfRule>
  </conditionalFormatting>
  <conditionalFormatting sqref="D18">
    <cfRule type="expression" dxfId="37" priority="29">
      <formula>MOD(ROW(),2)=0</formula>
    </cfRule>
  </conditionalFormatting>
  <conditionalFormatting sqref="B18">
    <cfRule type="expression" dxfId="36" priority="30">
      <formula>MOD(ROW(),2)=0</formula>
    </cfRule>
  </conditionalFormatting>
  <conditionalFormatting sqref="D21">
    <cfRule type="expression" dxfId="35" priority="28">
      <formula>MOD(ROW(),2)=0</formula>
    </cfRule>
  </conditionalFormatting>
  <conditionalFormatting sqref="D23">
    <cfRule type="expression" dxfId="34" priority="27">
      <formula>MOD(ROW(),2)=0</formula>
    </cfRule>
  </conditionalFormatting>
  <conditionalFormatting sqref="B25">
    <cfRule type="expression" dxfId="33" priority="26">
      <formula>MOD(ROW(),2)=0</formula>
    </cfRule>
  </conditionalFormatting>
  <conditionalFormatting sqref="C41">
    <cfRule type="expression" dxfId="32" priority="19">
      <formula>MOD(ROW(),2)=0</formula>
    </cfRule>
  </conditionalFormatting>
  <conditionalFormatting sqref="D36">
    <cfRule type="expression" dxfId="31" priority="24">
      <formula>MOD(ROW(),2)=0</formula>
    </cfRule>
  </conditionalFormatting>
  <conditionalFormatting sqref="D40">
    <cfRule type="expression" dxfId="30" priority="22">
      <formula>MOD(ROW(),2)=0</formula>
    </cfRule>
  </conditionalFormatting>
  <conditionalFormatting sqref="A41">
    <cfRule type="expression" dxfId="29" priority="21">
      <formula>MOD(ROW(),2)=0</formula>
    </cfRule>
  </conditionalFormatting>
  <conditionalFormatting sqref="B41">
    <cfRule type="expression" dxfId="28" priority="20">
      <formula>MOD(ROW(),2)=0</formula>
    </cfRule>
  </conditionalFormatting>
  <conditionalFormatting sqref="D43">
    <cfRule type="expression" dxfId="27" priority="13">
      <formula>MOD(ROW(),2)=0</formula>
    </cfRule>
  </conditionalFormatting>
  <conditionalFormatting sqref="A9">
    <cfRule type="expression" dxfId="26" priority="12">
      <formula>MOD(ROW(),2)=0</formula>
    </cfRule>
  </conditionalFormatting>
  <conditionalFormatting sqref="B9">
    <cfRule type="expression" dxfId="25" priority="11">
      <formula>MOD(ROW(),2)=0</formula>
    </cfRule>
  </conditionalFormatting>
  <conditionalFormatting sqref="C9">
    <cfRule type="expression" dxfId="24" priority="10">
      <formula>MOD(ROW(),2)=0</formula>
    </cfRule>
  </conditionalFormatting>
  <conditionalFormatting sqref="A14">
    <cfRule type="expression" dxfId="23" priority="9">
      <formula>MOD(ROW(),2)=0</formula>
    </cfRule>
  </conditionalFormatting>
  <conditionalFormatting sqref="B14">
    <cfRule type="expression" dxfId="22" priority="8">
      <formula>MOD(ROW(),2)=0</formula>
    </cfRule>
  </conditionalFormatting>
  <conditionalFormatting sqref="C14">
    <cfRule type="expression" dxfId="21" priority="7">
      <formula>MOD(ROW(),2)=0</formula>
    </cfRule>
  </conditionalFormatting>
  <conditionalFormatting sqref="D25">
    <cfRule type="expression" dxfId="20" priority="6">
      <formula>MOD(ROW(),2)=0</formula>
    </cfRule>
  </conditionalFormatting>
  <conditionalFormatting sqref="D28">
    <cfRule type="expression" dxfId="19" priority="5">
      <formula>MOD(ROW(),2)=0</formula>
    </cfRule>
  </conditionalFormatting>
  <conditionalFormatting sqref="A34">
    <cfRule type="expression" dxfId="18" priority="4">
      <formula>MOD(ROW(),2)=0</formula>
    </cfRule>
  </conditionalFormatting>
  <conditionalFormatting sqref="B34">
    <cfRule type="expression" dxfId="17" priority="3">
      <formula>MOD(ROW(),2)=0</formula>
    </cfRule>
  </conditionalFormatting>
  <conditionalFormatting sqref="C34">
    <cfRule type="expression" dxfId="16" priority="2">
      <formula>MOD(ROW(),2)=0</formula>
    </cfRule>
  </conditionalFormatting>
  <conditionalFormatting sqref="B39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Travanj 2025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2024-11-14T09:38:26Z</cp:lastPrinted>
  <dcterms:created xsi:type="dcterms:W3CDTF">2016-11-01T03:33:07Z</dcterms:created>
  <dcterms:modified xsi:type="dcterms:W3CDTF">2025-05-19T08:03:41Z</dcterms:modified>
</cp:coreProperties>
</file>