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954C179A-C1B9-4F0F-9068-860411096446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Veljača 2025 " sheetId="9" r:id="rId2"/>
    <sheet name="VELJAČA" sheetId="7" state="hidden" r:id="rId3"/>
  </sheets>
  <definedNames>
    <definedName name="Br_fakture" localSheetId="2">#REF!</definedName>
    <definedName name="Br_fakture" localSheetId="1">#REF!</definedName>
    <definedName name="Br_fakture">#REF!</definedName>
    <definedName name="NazivTvrtke" localSheetId="2">VELJAČA!#REF!</definedName>
    <definedName name="NazivTvrtke" localSheetId="1">'Veljača 2025 '!#REF!</definedName>
    <definedName name="NazivTvrtke">'SIJEČANJ '!#REF!</definedName>
    <definedName name="PojedinostiOBrFakture">"PojedinostiOFakturi[Br fakture]"</definedName>
    <definedName name="rngInvoice" localSheetId="2">VELJAČA!#REF!</definedName>
    <definedName name="rngInvoice" localSheetId="1">'Veljača 2025 '!#REF!</definedName>
    <definedName name="rngInvoice">'SIJEČANJ '!#REF!</definedName>
    <definedName name="TraženjeKupca" localSheetId="2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1" i="9" l="1" a="1"/>
  <c r="B51" i="9" s="1"/>
  <c r="C51" i="9" a="1"/>
  <c r="C51" i="9" s="1"/>
  <c r="B49" i="9" a="1"/>
  <c r="B49" i="9" s="1"/>
  <c r="C49" i="9" a="1"/>
  <c r="C49" i="9" s="1"/>
  <c r="B50" i="9" a="1"/>
  <c r="B50" i="9" s="1"/>
  <c r="C50" i="9" a="1"/>
  <c r="C50" i="9" s="1"/>
  <c r="F35" i="9"/>
  <c r="F23" i="9"/>
  <c r="F15" i="9"/>
  <c r="B47" i="9" a="1"/>
  <c r="B47" i="9" s="1"/>
  <c r="C47" i="9" a="1"/>
  <c r="C47" i="9" s="1"/>
  <c r="C45" i="9" l="1" a="1"/>
  <c r="C45" i="9" s="1"/>
  <c r="B52" i="9" a="1"/>
  <c r="B52" i="9" s="1"/>
  <c r="C52" i="9" a="1"/>
  <c r="C52" i="9" s="1"/>
  <c r="B48" i="9" a="1"/>
  <c r="B48" i="9" s="1"/>
  <c r="C48" i="9" a="1"/>
  <c r="C48" i="9" s="1"/>
  <c r="F53" i="9" l="1"/>
  <c r="F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<sst xmlns="http://schemas.openxmlformats.org/spreadsheetml/2006/main" count="333" uniqueCount="131">
  <si>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</si>
  <si>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</si>
  <si>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</si>
  <si>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</si>
  <si>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</si>
  <si>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</si>
  <si>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</si>
  <si>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</si>
  <si>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</si>
  <si>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</si>
  <si>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</si>
  <si>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</si>
  <si>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</si>
  <si>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</si>
  <si>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</si>
  <si>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</si>
  <si>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</si>
  <si>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</si>
  <si>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</si>
  <si>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</si>
  <si>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</si>
  <si>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</si>
  <si>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</si>
  <si>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</si>
  <si>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</si>
  <si>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</si>
  <si>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</si>
  <si>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</si>
  <si>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</si>
  <si>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</si>
  <si>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</si>
  <si>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</si>
  <si>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</si>
  <si>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</si>
  <si>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</si>
  <si>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</si>
  <si>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</si>
  <si>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</si>
  <si>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</si>
  <si>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</si>
  <si>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</si>
  <si>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</si>
  <si>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</si>
  <si>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</si>
  <si>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</si>
  <si>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</si>
  <si>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</si>
  <si>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</si>
  <si>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</si>
  <si>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</si>
  <si>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</si>
  <si>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</si>
  <si>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</si>
  <si>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</si>
  <si>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</si>
  <si>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</si>
  <si>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</si>
  <si>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</si>
  <si>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</si>
  <si>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</si>
  <si>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</si>
  <si>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</si>
  <si>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</si>
  <si>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</si>
  <si>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</si>
  <si>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</si>
  <si>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</si>
  <si>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</si>
  <si>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</si>
  <si>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</si>
  <si>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</si>
  <si>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</si>
  <si>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</si>
  <si>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</si>
  <si>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</si>
  <si>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</si>
  <si>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</si>
  <si>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</si>
  <si>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</si>
  <si>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</si>
  <si>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</si>
  <si>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</si>
  <si>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</si>
  <si>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32121 - PRIJEVOZ ZAPOSLENIKA</t>
  </si>
  <si>
    <t>32372 - UGOVORI O DJELU</t>
  </si>
  <si>
    <t>32999 - OSTALI NESPOMENUTI RASHODI POSLOVANJA</t>
  </si>
  <si>
    <t>HRVATSKI TELEKOM D.D.</t>
  </si>
  <si>
    <t>TELEMACH HRVATSKA D.O.O.</t>
  </si>
  <si>
    <t>VELIKA GORICA</t>
  </si>
  <si>
    <t>A1 HRVATSKA D.O.O.</t>
  </si>
  <si>
    <t>FINANCIJSKA AGENCIJA</t>
  </si>
  <si>
    <t>HEP-OPSKRBA D.O.O.</t>
  </si>
  <si>
    <t>VACOM D.O.O.</t>
  </si>
  <si>
    <t>DARUVAR</t>
  </si>
  <si>
    <t>32931 - REPREZENTACIJA</t>
  </si>
  <si>
    <t>VIRKOM D.O.O.</t>
  </si>
  <si>
    <t>HP-HRVATSKA POŠTA D.D.</t>
  </si>
  <si>
    <t>32329 - OSTALE USLUGE TEKUĆEG I INVESTICIJSKOG ODRŽAVANJA</t>
  </si>
  <si>
    <t>ČAKOVEC</t>
  </si>
  <si>
    <t>Veljača 2025.g.</t>
  </si>
  <si>
    <t>FUTURA D.O.O.</t>
  </si>
  <si>
    <t xml:space="preserve">32399 - OSTALE NESPOMENUTE USLUGE </t>
  </si>
  <si>
    <t>PEVEX D.D.</t>
  </si>
  <si>
    <t>SESVETE</t>
  </si>
  <si>
    <t>32211 - UREDSKI MATERIJAL</t>
  </si>
  <si>
    <t>OPLEMENTO D.O.O.</t>
  </si>
  <si>
    <t>VIROPLAST J.D.O.O.</t>
  </si>
  <si>
    <t>GRAD VIROVITICA</t>
  </si>
  <si>
    <t>32349 - OSTALE KOMUNALNE USLUGE</t>
  </si>
  <si>
    <t>SOLDERED ELECTRONICS D.O.O.</t>
  </si>
  <si>
    <t>ALLIANZ HRVASTKA D.D.</t>
  </si>
  <si>
    <t>32923 - PREMIJE OSIGURANJA ZAPOSLENIH</t>
  </si>
  <si>
    <t>32271 - SLUŽBENA, RADNA I ZAŠTITNA ODJEĆA I OBUĆA</t>
  </si>
  <si>
    <t>POINT INFORMATIKA, KOMUNIKACIJA, TRGOVINA D.O.O.</t>
  </si>
  <si>
    <t>VARAŽDIN</t>
  </si>
  <si>
    <t>KTC D.D. P-46</t>
  </si>
  <si>
    <t>GRAFOPROJEKT</t>
  </si>
  <si>
    <t xml:space="preserve">32391 - GRAFIČKE I TISKARSKE USLUGE </t>
  </si>
  <si>
    <t>BOROVO D.D.</t>
  </si>
  <si>
    <t>VUKOVAR</t>
  </si>
  <si>
    <t>BLAŽIĆ D.O.O.</t>
  </si>
  <si>
    <t>SVETA NEDJELJA</t>
  </si>
  <si>
    <t>BENT EXCELLENT D.O.O.</t>
  </si>
  <si>
    <t>MEĐIMURJE-PLIN D.O.O.</t>
  </si>
  <si>
    <t>TH POJECT SOLUTIONS D.O.O.</t>
  </si>
  <si>
    <t>VIROEXPO D.O.O.</t>
  </si>
  <si>
    <t>32333 - IZLOŽBENI PROSTOR NA SAJMU</t>
  </si>
  <si>
    <t xml:space="preserve">32111 - DNEVNICE ZA SLUŽBENI PUT U ZEMLJI </t>
  </si>
  <si>
    <t>32115 - NAKNADE ZA PRIJEVOZ NA SLUŽBENOM PUTU U ZEMLJI</t>
  </si>
  <si>
    <t>32955 - NOVČANA NAKNADA ZBOG NEZAPOŠLJAVANJA OSOBA S INVALIDITETOM</t>
  </si>
  <si>
    <t>DRŽAVNI PRORAČUN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</si>
</sst>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6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15"/>
      <tableStyleElement type="headerRow" dxfId="114"/>
      <tableStyleElement type="totalRow" dxfId="113"/>
      <tableStyleElement type="firstColumn" dxfId="112"/>
      <tableStyleElement type="lastColumn" dxfId="111"/>
      <tableStyleElement type="firstRowStripe" dxfId="110"/>
      <tableStyleElement type="firstColumnStripe" dxfId="10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08" totalsRowDxfId="107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06" totalsRowDxfId="105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4" totalsRowDxfId="103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2" totalsRowDxfId="101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00" totalsRowDxfId="99"/>
    <tableColumn id="1" xr3:uid="{00000000-0010-0000-0000-000001000000}" name="Naziv platitelja " dataDxfId="98" totalsRowDxfId="97"/>
    <tableColumn id="11" xr3:uid="{00000000-0010-0000-0000-00000B000000}" name="Iznos" totalsRowFunction="count" dataDxfId="96" totalsRowDxfId="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53" dataDxfId="94" totalsRowDxfId="93">
  <autoFilter ref="A6:F53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92" totalsRowDxfId="91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90" totalsRowDxfId="89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88" totalsRowDxfId="87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86" totalsRowDxfId="85"/>
    <tableColumn id="1" xr3:uid="{00000000-0010-0000-0100-000001000000}" name="Naziv platitelja " dataDxfId="84" totalsRowDxfId="83"/>
    <tableColumn id="11" xr3:uid="{00000000-0010-0000-0100-00000B000000}" name="Iznos" totalsRowFunction="count" dataDxfId="82" totalsRowDxfId="8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80" dataDxfId="79" totalsRowDxfId="78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77" totalsRowDxfId="76"/>
    <tableColumn id="8" xr3:uid="{00000000-0010-0000-0200-000008000000}" name="OIB primatelja" dataDxfId="75" totalsRowDxfId="74" dataCellStyle="Normalno"/>
    <tableColumn id="10" xr3:uid="{00000000-0010-0000-0200-00000A000000}" name="Sjedište primatelja" dataDxfId="73" totalsRowDxfId="72" dataCellStyle="Normalno"/>
    <tableColumn id="3" xr3:uid="{00000000-0010-0000-0200-000003000000}" name="Vrsta rashoda i izdatka" dataDxfId="71" totalsRowDxfId="70"/>
    <tableColumn id="11" xr3:uid="{00000000-0010-0000-0200-00000B000000}" name="Iznos" totalsRowFunction="count" dataDxfId="69" totalsRowDxfId="6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67" priority="7">
      <formula>MOD(ROW(),2)=0</formula>
    </cfRule>
  </conditionalFormatting>
  <conditionalFormatting sqref="A7:E7 A8:D11 E8:E31">
    <cfRule type="expression" dxfId="66" priority="6">
      <formula>MOD(ROW(),2)=0</formula>
    </cfRule>
  </conditionalFormatting>
  <conditionalFormatting sqref="C12:D16 D18 C19:D22 A23:D24 A25:C26 C17 A27:D31 A32:E37">
    <cfRule type="expression" dxfId="65" priority="25">
      <formula>MOD(ROW(),2)=0</formula>
    </cfRule>
  </conditionalFormatting>
  <conditionalFormatting sqref="D25:D26">
    <cfRule type="expression" dxfId="64" priority="3">
      <formula>MOD(ROW(),2)=0</formula>
    </cfRule>
  </conditionalFormatting>
  <conditionalFormatting sqref="F7:F38">
    <cfRule type="expression" dxfId="63" priority="4">
      <formula>MOD(ROW(),2)=0</formula>
    </cfRule>
    <cfRule type="expression" dxfId="62" priority="5">
      <formula>MOD(ROW(),2)=1</formula>
    </cfRule>
  </conditionalFormatting>
  <conditionalFormatting sqref="D17">
    <cfRule type="expression" dxfId="6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57"/>
  <sheetViews>
    <sheetView showGridLines="0" tabSelected="1" topLeftCell="A38" zoomScaleNormal="100" workbookViewId="0">
      <selection activeCell="F52" sqref="F52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99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14" t="s">
        <v>100</v>
      </c>
      <c r="B7" s="10">
        <v>13246844539</v>
      </c>
      <c r="C7" s="5" t="s">
        <v>22</v>
      </c>
      <c r="D7" s="11" t="s">
        <v>26</v>
      </c>
      <c r="E7" s="11" t="s">
        <v>68</v>
      </c>
      <c r="F7" s="12">
        <v>239.79</v>
      </c>
      <c r="H7" s="28"/>
    </row>
    <row r="8" spans="1:8" s="2" customFormat="1" ht="33.75" customHeight="1" x14ac:dyDescent="0.25">
      <c r="A8" s="14" t="s">
        <v>100</v>
      </c>
      <c r="B8" s="10">
        <v>13246844539</v>
      </c>
      <c r="C8" s="5" t="s">
        <v>22</v>
      </c>
      <c r="D8" s="5" t="s">
        <v>101</v>
      </c>
      <c r="E8" s="11" t="s">
        <v>68</v>
      </c>
      <c r="F8" s="12">
        <v>12.5</v>
      </c>
      <c r="H8" s="28"/>
    </row>
    <row r="9" spans="1:8" s="2" customFormat="1" ht="34.5" customHeight="1" x14ac:dyDescent="0.25">
      <c r="A9" s="7" t="s">
        <v>102</v>
      </c>
      <c r="B9" s="10">
        <v>73660371074</v>
      </c>
      <c r="C9" s="5" t="s">
        <v>103</v>
      </c>
      <c r="D9" s="5" t="s">
        <v>104</v>
      </c>
      <c r="E9" s="11" t="s">
        <v>68</v>
      </c>
      <c r="F9" s="12">
        <v>31.48</v>
      </c>
      <c r="H9" s="28"/>
    </row>
    <row r="10" spans="1:8" s="2" customFormat="1" ht="33.75" customHeight="1" x14ac:dyDescent="0.25">
      <c r="A10" s="7" t="s">
        <v>58</v>
      </c>
      <c r="B10" s="10">
        <v>14506572540</v>
      </c>
      <c r="C10" s="5" t="s">
        <v>3</v>
      </c>
      <c r="D10" s="11" t="s">
        <v>59</v>
      </c>
      <c r="E10" s="11" t="s">
        <v>68</v>
      </c>
      <c r="F10" s="12">
        <v>293.04000000000002</v>
      </c>
      <c r="H10" s="28"/>
    </row>
    <row r="11" spans="1:8" s="2" customFormat="1" ht="40.5" customHeight="1" x14ac:dyDescent="0.25">
      <c r="A11" s="14" t="s">
        <v>25</v>
      </c>
      <c r="B11" s="16">
        <v>48092682308</v>
      </c>
      <c r="C11" s="5" t="s">
        <v>22</v>
      </c>
      <c r="D11" s="5" t="s">
        <v>104</v>
      </c>
      <c r="E11" s="11" t="s">
        <v>68</v>
      </c>
      <c r="F11" s="12">
        <v>40.43</v>
      </c>
      <c r="H11" s="28"/>
    </row>
    <row r="12" spans="1:8" s="2" customFormat="1" ht="44.25" customHeight="1" x14ac:dyDescent="0.25">
      <c r="A12" s="14" t="s">
        <v>25</v>
      </c>
      <c r="B12" s="16">
        <v>48092682308</v>
      </c>
      <c r="C12" s="5" t="s">
        <v>22</v>
      </c>
      <c r="D12" s="11" t="s">
        <v>50</v>
      </c>
      <c r="E12" s="11" t="s">
        <v>68</v>
      </c>
      <c r="F12" s="12">
        <v>129.86000000000001</v>
      </c>
      <c r="H12" s="28"/>
    </row>
    <row r="13" spans="1:8" s="2" customFormat="1" ht="40.5" customHeight="1" x14ac:dyDescent="0.25">
      <c r="A13" s="7" t="s">
        <v>105</v>
      </c>
      <c r="B13" s="10">
        <v>10919397790</v>
      </c>
      <c r="C13" s="5" t="s">
        <v>22</v>
      </c>
      <c r="D13" s="11" t="s">
        <v>85</v>
      </c>
      <c r="E13" s="11" t="s">
        <v>68</v>
      </c>
      <c r="F13" s="12">
        <v>40</v>
      </c>
      <c r="H13" s="28"/>
    </row>
    <row r="14" spans="1:8" s="2" customFormat="1" ht="48" customHeight="1" x14ac:dyDescent="0.25">
      <c r="A14" s="14" t="s">
        <v>106</v>
      </c>
      <c r="B14" s="10">
        <v>15902992522</v>
      </c>
      <c r="C14" s="5" t="s">
        <v>22</v>
      </c>
      <c r="D14" s="11" t="s">
        <v>97</v>
      </c>
      <c r="E14" s="11" t="s">
        <v>68</v>
      </c>
      <c r="F14" s="12">
        <v>1189.68</v>
      </c>
      <c r="H14" s="28"/>
    </row>
    <row r="15" spans="1:8" s="2" customFormat="1" ht="33.75" customHeight="1" x14ac:dyDescent="0.25">
      <c r="A15" s="14" t="s">
        <v>107</v>
      </c>
      <c r="B15" s="10">
        <v>89075064271</v>
      </c>
      <c r="C15" s="5" t="s">
        <v>22</v>
      </c>
      <c r="D15" s="5" t="s">
        <v>108</v>
      </c>
      <c r="E15" s="11" t="s">
        <v>68</v>
      </c>
      <c r="F15" s="12">
        <f>896.5+896.5</f>
        <v>1793</v>
      </c>
      <c r="H15" s="28"/>
    </row>
    <row r="16" spans="1:8" s="2" customFormat="1" ht="33.75" customHeight="1" x14ac:dyDescent="0.25">
      <c r="A16" s="14" t="s">
        <v>109</v>
      </c>
      <c r="B16" s="10">
        <v>83200237288</v>
      </c>
      <c r="C16" s="5" t="s">
        <v>4</v>
      </c>
      <c r="D16" s="11" t="s">
        <v>50</v>
      </c>
      <c r="E16" s="11" t="s">
        <v>68</v>
      </c>
      <c r="F16" s="12">
        <v>233.25</v>
      </c>
      <c r="H16" s="28"/>
    </row>
    <row r="17" spans="1:8" s="2" customFormat="1" ht="33.75" customHeight="1" x14ac:dyDescent="0.25">
      <c r="A17" s="14" t="s">
        <v>110</v>
      </c>
      <c r="B17" s="10">
        <v>23759810849</v>
      </c>
      <c r="C17" s="5" t="s">
        <v>3</v>
      </c>
      <c r="D17" s="5" t="s">
        <v>111</v>
      </c>
      <c r="E17" s="5" t="s">
        <v>67</v>
      </c>
      <c r="F17" s="12">
        <v>1240.7</v>
      </c>
      <c r="H17" s="28"/>
    </row>
    <row r="18" spans="1:8" s="2" customFormat="1" ht="33.75" customHeight="1" x14ac:dyDescent="0.25">
      <c r="A18" s="14" t="s">
        <v>25</v>
      </c>
      <c r="B18" s="16">
        <v>48092682308</v>
      </c>
      <c r="C18" s="5" t="s">
        <v>22</v>
      </c>
      <c r="D18" s="5" t="s">
        <v>112</v>
      </c>
      <c r="E18" s="11" t="s">
        <v>68</v>
      </c>
      <c r="F18" s="12">
        <v>40.44</v>
      </c>
      <c r="H18" s="28"/>
    </row>
    <row r="19" spans="1:8" s="2" customFormat="1" ht="33.75" customHeight="1" x14ac:dyDescent="0.25">
      <c r="A19" s="14" t="s">
        <v>25</v>
      </c>
      <c r="B19" s="16">
        <v>48092682308</v>
      </c>
      <c r="C19" s="5" t="s">
        <v>22</v>
      </c>
      <c r="D19" s="11" t="s">
        <v>26</v>
      </c>
      <c r="E19" s="11" t="s">
        <v>68</v>
      </c>
      <c r="F19" s="12">
        <v>41.55</v>
      </c>
      <c r="H19" s="28"/>
    </row>
    <row r="20" spans="1:8" s="2" customFormat="1" ht="33.75" customHeight="1" x14ac:dyDescent="0.25">
      <c r="A20" s="14" t="s">
        <v>92</v>
      </c>
      <c r="B20" s="10">
        <v>83341080203</v>
      </c>
      <c r="C20" s="5" t="s">
        <v>93</v>
      </c>
      <c r="D20" s="5" t="s">
        <v>104</v>
      </c>
      <c r="E20" s="11" t="s">
        <v>68</v>
      </c>
      <c r="F20" s="12">
        <v>79.599999999999994</v>
      </c>
      <c r="H20" s="28"/>
    </row>
    <row r="21" spans="1:8" s="2" customFormat="1" ht="33.75" customHeight="1" x14ac:dyDescent="0.25">
      <c r="A21" s="14" t="s">
        <v>87</v>
      </c>
      <c r="B21" s="10">
        <v>70133616033</v>
      </c>
      <c r="C21" s="5" t="s">
        <v>3</v>
      </c>
      <c r="D21" s="5" t="s">
        <v>37</v>
      </c>
      <c r="E21" s="11" t="s">
        <v>68</v>
      </c>
      <c r="F21" s="12">
        <v>47.49</v>
      </c>
      <c r="H21" s="28"/>
    </row>
    <row r="22" spans="1:8" s="2" customFormat="1" ht="33.75" customHeight="1" x14ac:dyDescent="0.25">
      <c r="A22" s="14" t="s">
        <v>113</v>
      </c>
      <c r="B22" s="10">
        <v>80947211460</v>
      </c>
      <c r="C22" s="5" t="s">
        <v>114</v>
      </c>
      <c r="D22" s="11" t="s">
        <v>59</v>
      </c>
      <c r="E22" s="11" t="s">
        <v>68</v>
      </c>
      <c r="F22" s="12">
        <v>125</v>
      </c>
      <c r="H22" s="28"/>
    </row>
    <row r="23" spans="1:8" s="2" customFormat="1" ht="33.75" customHeight="1" x14ac:dyDescent="0.25">
      <c r="A23" s="14" t="s">
        <v>115</v>
      </c>
      <c r="B23" s="10">
        <v>95970838122</v>
      </c>
      <c r="C23" s="5" t="s">
        <v>22</v>
      </c>
      <c r="D23" s="5" t="s">
        <v>40</v>
      </c>
      <c r="E23" s="11" t="s">
        <v>68</v>
      </c>
      <c r="F23" s="12">
        <f>69.5+712.49</f>
        <v>781.99</v>
      </c>
      <c r="H23" s="28"/>
    </row>
    <row r="24" spans="1:8" s="2" customFormat="1" ht="33.75" customHeight="1" x14ac:dyDescent="0.25">
      <c r="A24" s="14" t="s">
        <v>86</v>
      </c>
      <c r="B24" s="10">
        <v>81793146560</v>
      </c>
      <c r="C24" s="5" t="s">
        <v>3</v>
      </c>
      <c r="D24" s="5" t="s">
        <v>37</v>
      </c>
      <c r="E24" s="11" t="s">
        <v>68</v>
      </c>
      <c r="F24" s="12">
        <v>11.61</v>
      </c>
      <c r="H24" s="28"/>
    </row>
    <row r="25" spans="1:8" s="2" customFormat="1" ht="33.75" customHeight="1" x14ac:dyDescent="0.25">
      <c r="A25" s="14" t="s">
        <v>96</v>
      </c>
      <c r="B25" s="10">
        <v>87311810356</v>
      </c>
      <c r="C25" s="5" t="s">
        <v>88</v>
      </c>
      <c r="D25" s="5" t="s">
        <v>35</v>
      </c>
      <c r="E25" s="11" t="s">
        <v>68</v>
      </c>
      <c r="F25" s="12">
        <v>35.29</v>
      </c>
      <c r="H25" s="28"/>
    </row>
    <row r="26" spans="1:8" s="2" customFormat="1" ht="33.75" customHeight="1" x14ac:dyDescent="0.25">
      <c r="A26" s="14" t="s">
        <v>116</v>
      </c>
      <c r="B26" s="10">
        <v>40897098424</v>
      </c>
      <c r="C26" s="5" t="s">
        <v>22</v>
      </c>
      <c r="D26" s="11" t="s">
        <v>117</v>
      </c>
      <c r="E26" s="11" t="s">
        <v>68</v>
      </c>
      <c r="F26" s="12">
        <v>61.5</v>
      </c>
      <c r="H26" s="28"/>
    </row>
    <row r="27" spans="1:8" s="2" customFormat="1" ht="33.75" customHeight="1" x14ac:dyDescent="0.25">
      <c r="A27" s="14" t="s">
        <v>31</v>
      </c>
      <c r="B27" s="10">
        <v>54521868069</v>
      </c>
      <c r="C27" s="5" t="s">
        <v>22</v>
      </c>
      <c r="D27" s="5" t="s">
        <v>29</v>
      </c>
      <c r="E27" s="11" t="s">
        <v>68</v>
      </c>
      <c r="F27" s="12">
        <v>65.349999999999994</v>
      </c>
      <c r="H27" s="28"/>
    </row>
    <row r="28" spans="1:8" s="2" customFormat="1" ht="33.75" customHeight="1" x14ac:dyDescent="0.25">
      <c r="A28" s="14" t="s">
        <v>118</v>
      </c>
      <c r="B28" s="10">
        <v>73002202488</v>
      </c>
      <c r="C28" s="5" t="s">
        <v>119</v>
      </c>
      <c r="D28" s="5" t="s">
        <v>112</v>
      </c>
      <c r="E28" s="11" t="s">
        <v>68</v>
      </c>
      <c r="F28" s="12">
        <v>199.75</v>
      </c>
      <c r="H28" s="28"/>
    </row>
    <row r="29" spans="1:8" s="2" customFormat="1" ht="33.75" customHeight="1" x14ac:dyDescent="0.25">
      <c r="A29" s="14" t="s">
        <v>120</v>
      </c>
      <c r="B29" s="10">
        <v>92642018385</v>
      </c>
      <c r="C29" s="5" t="s">
        <v>121</v>
      </c>
      <c r="D29" s="11" t="s">
        <v>50</v>
      </c>
      <c r="E29" s="11" t="s">
        <v>68</v>
      </c>
      <c r="F29" s="12">
        <v>57.98</v>
      </c>
      <c r="H29" s="28"/>
    </row>
    <row r="30" spans="1:8" s="2" customFormat="1" ht="33.75" customHeight="1" x14ac:dyDescent="0.25">
      <c r="A30" s="14" t="s">
        <v>120</v>
      </c>
      <c r="B30" s="10">
        <v>92642018385</v>
      </c>
      <c r="C30" s="5" t="s">
        <v>121</v>
      </c>
      <c r="D30" s="5" t="s">
        <v>101</v>
      </c>
      <c r="E30" s="11" t="s">
        <v>68</v>
      </c>
      <c r="F30" s="12">
        <v>7.38</v>
      </c>
      <c r="H30" s="28"/>
    </row>
    <row r="31" spans="1:8" s="2" customFormat="1" ht="33.75" customHeight="1" x14ac:dyDescent="0.25">
      <c r="A31" s="14" t="s">
        <v>122</v>
      </c>
      <c r="B31" s="10">
        <v>91040737993</v>
      </c>
      <c r="C31" s="5" t="s">
        <v>3</v>
      </c>
      <c r="D31" s="5" t="s">
        <v>40</v>
      </c>
      <c r="E31" s="11" t="s">
        <v>68</v>
      </c>
      <c r="F31" s="12">
        <v>264.52999999999997</v>
      </c>
      <c r="H31" s="28"/>
    </row>
    <row r="32" spans="1:8" s="2" customFormat="1" ht="33.75" customHeight="1" x14ac:dyDescent="0.25">
      <c r="A32" s="14" t="s">
        <v>89</v>
      </c>
      <c r="B32" s="10">
        <v>29524210204</v>
      </c>
      <c r="C32" s="5" t="s">
        <v>3</v>
      </c>
      <c r="D32" s="5" t="s">
        <v>37</v>
      </c>
      <c r="E32" s="11" t="s">
        <v>68</v>
      </c>
      <c r="F32" s="12">
        <v>72.349999999999994</v>
      </c>
      <c r="H32" s="28"/>
    </row>
    <row r="33" spans="1:8" s="2" customFormat="1" ht="33.75" customHeight="1" x14ac:dyDescent="0.25">
      <c r="A33" s="14" t="s">
        <v>90</v>
      </c>
      <c r="B33" s="10">
        <v>85821130368</v>
      </c>
      <c r="C33" s="5" t="s">
        <v>3</v>
      </c>
      <c r="D33" s="5" t="s">
        <v>28</v>
      </c>
      <c r="E33" s="11" t="s">
        <v>68</v>
      </c>
      <c r="F33" s="12">
        <v>1.66</v>
      </c>
      <c r="H33" s="28"/>
    </row>
    <row r="34" spans="1:8" s="2" customFormat="1" ht="33.75" customHeight="1" x14ac:dyDescent="0.25">
      <c r="A34" s="14" t="s">
        <v>95</v>
      </c>
      <c r="B34" s="10">
        <v>55802054231</v>
      </c>
      <c r="C34" s="5" t="s">
        <v>22</v>
      </c>
      <c r="D34" s="5" t="s">
        <v>46</v>
      </c>
      <c r="E34" s="11" t="s">
        <v>68</v>
      </c>
      <c r="F34" s="12">
        <v>271.01</v>
      </c>
      <c r="H34" s="28"/>
    </row>
    <row r="35" spans="1:8" s="2" customFormat="1" ht="33.75" customHeight="1" x14ac:dyDescent="0.25">
      <c r="A35" s="14" t="s">
        <v>123</v>
      </c>
      <c r="B35" s="10">
        <v>29035933600</v>
      </c>
      <c r="C35" s="5" t="s">
        <v>98</v>
      </c>
      <c r="D35" s="5" t="s">
        <v>48</v>
      </c>
      <c r="E35" s="11" t="s">
        <v>68</v>
      </c>
      <c r="F35" s="12">
        <f>10074.04+547.59</f>
        <v>10621.630000000001</v>
      </c>
      <c r="H35" s="28"/>
    </row>
    <row r="36" spans="1:8" s="2" customFormat="1" ht="33.75" customHeight="1" x14ac:dyDescent="0.25">
      <c r="A36" s="14" t="s">
        <v>91</v>
      </c>
      <c r="B36" s="10">
        <v>63073332379</v>
      </c>
      <c r="C36" s="5" t="s">
        <v>3</v>
      </c>
      <c r="D36" s="5" t="s">
        <v>32</v>
      </c>
      <c r="E36" s="11" t="s">
        <v>68</v>
      </c>
      <c r="F36" s="12">
        <v>2014.73</v>
      </c>
      <c r="H36" s="28"/>
    </row>
    <row r="37" spans="1:8" s="2" customFormat="1" ht="33.75" customHeight="1" x14ac:dyDescent="0.25">
      <c r="A37" s="14" t="s">
        <v>124</v>
      </c>
      <c r="B37" s="10">
        <v>40389464645</v>
      </c>
      <c r="C37" s="5" t="s">
        <v>22</v>
      </c>
      <c r="D37" s="5" t="s">
        <v>97</v>
      </c>
      <c r="E37" s="11" t="s">
        <v>68</v>
      </c>
      <c r="F37" s="12">
        <v>456.25</v>
      </c>
      <c r="H37" s="28"/>
    </row>
    <row r="38" spans="1:8" s="2" customFormat="1" ht="33.75" customHeight="1" x14ac:dyDescent="0.25">
      <c r="A38" s="14" t="s">
        <v>109</v>
      </c>
      <c r="B38" s="10">
        <v>83200237288</v>
      </c>
      <c r="C38" s="5" t="s">
        <v>4</v>
      </c>
      <c r="D38" s="11" t="s">
        <v>50</v>
      </c>
      <c r="E38" s="11" t="s">
        <v>68</v>
      </c>
      <c r="F38" s="12">
        <v>711.4</v>
      </c>
      <c r="H38" s="28"/>
    </row>
    <row r="39" spans="1:8" s="2" customFormat="1" ht="33.75" customHeight="1" x14ac:dyDescent="0.25">
      <c r="A39" s="14" t="s">
        <v>55</v>
      </c>
      <c r="B39" s="10">
        <v>45065170578</v>
      </c>
      <c r="C39" s="5" t="s">
        <v>56</v>
      </c>
      <c r="D39" s="5" t="s">
        <v>57</v>
      </c>
      <c r="E39" s="11" t="s">
        <v>68</v>
      </c>
      <c r="F39" s="12">
        <v>160</v>
      </c>
      <c r="H39" s="28"/>
    </row>
    <row r="40" spans="1:8" s="2" customFormat="1" ht="33.75" customHeight="1" x14ac:dyDescent="0.25">
      <c r="A40" s="7" t="s">
        <v>58</v>
      </c>
      <c r="B40" s="10">
        <v>14506572540</v>
      </c>
      <c r="C40" s="5" t="s">
        <v>3</v>
      </c>
      <c r="D40" s="11" t="s">
        <v>59</v>
      </c>
      <c r="E40" s="11" t="s">
        <v>68</v>
      </c>
      <c r="F40" s="12">
        <v>293.04000000000002</v>
      </c>
      <c r="H40" s="28"/>
    </row>
    <row r="41" spans="1:8" s="2" customFormat="1" ht="33.75" customHeight="1" x14ac:dyDescent="0.25">
      <c r="A41" s="14" t="s">
        <v>115</v>
      </c>
      <c r="B41" s="10">
        <v>95970838122</v>
      </c>
      <c r="C41" s="5" t="s">
        <v>22</v>
      </c>
      <c r="D41" s="5" t="s">
        <v>94</v>
      </c>
      <c r="E41" s="11" t="s">
        <v>68</v>
      </c>
      <c r="F41" s="12">
        <v>40.85</v>
      </c>
      <c r="H41" s="28"/>
    </row>
    <row r="42" spans="1:8" s="2" customFormat="1" ht="33.75" customHeight="1" x14ac:dyDescent="0.25">
      <c r="A42" s="14" t="s">
        <v>27</v>
      </c>
      <c r="B42" s="10">
        <v>85821130368</v>
      </c>
      <c r="C42" s="5" t="s">
        <v>3</v>
      </c>
      <c r="D42" s="5" t="s">
        <v>85</v>
      </c>
      <c r="E42" s="11" t="s">
        <v>68</v>
      </c>
      <c r="F42" s="12">
        <v>64.7</v>
      </c>
      <c r="H42" s="28"/>
    </row>
    <row r="43" spans="1:8" s="2" customFormat="1" ht="33.75" customHeight="1" x14ac:dyDescent="0.25">
      <c r="A43" s="14" t="s">
        <v>125</v>
      </c>
      <c r="B43" s="10">
        <v>51734905647</v>
      </c>
      <c r="C43" s="5" t="s">
        <v>22</v>
      </c>
      <c r="D43" s="5" t="s">
        <v>126</v>
      </c>
      <c r="E43" s="11" t="s">
        <v>67</v>
      </c>
      <c r="F43" s="12">
        <v>383.16</v>
      </c>
      <c r="H43" s="28"/>
    </row>
    <row r="44" spans="1:8" s="2" customFormat="1" ht="33.75" customHeight="1" x14ac:dyDescent="0.25">
      <c r="A44" s="14" t="s">
        <v>70</v>
      </c>
      <c r="B44" s="10"/>
      <c r="C44" s="5"/>
      <c r="D44" s="5" t="s">
        <v>84</v>
      </c>
      <c r="E44" s="11" t="s">
        <v>82</v>
      </c>
      <c r="F44" s="12">
        <v>1018.66</v>
      </c>
      <c r="H44" s="28"/>
    </row>
    <row r="45" spans="1:8" s="2" customFormat="1" ht="33.75" customHeight="1" x14ac:dyDescent="0.25">
      <c r="A45" s="14" t="s">
        <v>70</v>
      </c>
      <c r="B45" s="10"/>
      <c r="C45" s="5" t="str" cm="1">
        <f t="array" ref="C45">IFERROR(INDEX(#REF!,SMALL(IF(#REF!=rngInvoice,ROW(#REF!)-ROW(#REF!)), ROW(14:14)), MATCH($C$6,#REF!, 0)),"")</f>
        <v/>
      </c>
      <c r="D45" s="5" t="s">
        <v>83</v>
      </c>
      <c r="E45" s="11" t="s">
        <v>68</v>
      </c>
      <c r="F45" s="12">
        <v>1818.26</v>
      </c>
      <c r="H45" s="28"/>
    </row>
    <row r="46" spans="1:8" s="2" customFormat="1" ht="33.75" customHeight="1" x14ac:dyDescent="0.25">
      <c r="A46" s="14" t="s">
        <v>70</v>
      </c>
      <c r="B46" s="10"/>
      <c r="C46" s="5"/>
      <c r="D46" s="11" t="s">
        <v>77</v>
      </c>
      <c r="E46" s="11" t="s">
        <v>82</v>
      </c>
      <c r="F46" s="12">
        <v>220.72</v>
      </c>
      <c r="H46" s="28"/>
    </row>
    <row r="47" spans="1:8" s="2" customFormat="1" ht="33.75" customHeight="1" x14ac:dyDescent="0.25">
      <c r="A47" s="14" t="s">
        <v>70</v>
      </c>
      <c r="B47" s="10" t="str" cm="1">
        <f t="array" ref="B47">IFERROR(INDEX(#REF!,SMALL(IF(#REF!=rngInvoice,ROW(#REF!)-ROW(#REF!)), ROW(24:24)), MATCH($B$6,#REF!, 0)),"")</f>
        <v/>
      </c>
      <c r="C47" s="5" t="str" cm="1">
        <f t="array" ref="C47">IFERROR(INDEX(#REF!,SMALL(IF(#REF!=rngInvoice,ROW(#REF!)-ROW(#REF!)), ROW(24:24)), MATCH($C$6,#REF!, 0)),"")</f>
        <v/>
      </c>
      <c r="D47" s="5" t="s">
        <v>75</v>
      </c>
      <c r="E47" s="11" t="s">
        <v>82</v>
      </c>
      <c r="F47" s="12">
        <v>300</v>
      </c>
      <c r="H47" s="28"/>
    </row>
    <row r="48" spans="1:8" s="2" customFormat="1" ht="33.950000000000003" customHeight="1" x14ac:dyDescent="0.25">
      <c r="A48" s="14" t="s">
        <v>70</v>
      </c>
      <c r="B48" s="10" t="str">
        <f t="array" ref="B48">IFERROR(INDEX(#REF!,SMALL(IF(#REF!=rngInvoice,ROW(#REF!)-ROW(#REF!)), ROW(#REF!)), MATCH($B$6,#REF!, 0)),"")</f>
        <v/>
      </c>
      <c r="C48" s="5" t="str">
        <f t="array" ref="C48">IFERROR(INDEX(#REF!,SMALL(IF(#REF!=rngInvoice,ROW(#REF!)-ROW(#REF!)), ROW(#REF!)), MATCH($C$6,#REF!, 0)),"")</f>
        <v/>
      </c>
      <c r="D48" s="5" t="s">
        <v>74</v>
      </c>
      <c r="E48" s="11" t="s">
        <v>82</v>
      </c>
      <c r="F48" s="12">
        <v>124315.61</v>
      </c>
      <c r="H48" s="28"/>
    </row>
    <row r="49" spans="1:8" s="2" customFormat="1" ht="33.950000000000003" customHeight="1" x14ac:dyDescent="0.25">
      <c r="A49" s="14" t="s">
        <v>70</v>
      </c>
      <c r="B49" s="10" t="str" cm="1">
        <f t="array" ref="B49">IFERROR(INDEX(#REF!,SMALL(IF(#REF!=rngInvoice,ROW(#REF!)-ROW(#REF!)), ROW(43:43)), MATCH($B$6,#REF!, 0)),"")</f>
        <v/>
      </c>
      <c r="C49" s="5" t="str" cm="1">
        <f t="array" ref="C49">IFERROR(INDEX(#REF!,SMALL(IF(#REF!=rngInvoice,ROW(#REF!)-ROW(#REF!)), ROW(43:43)), MATCH($C$6,#REF!, 0)),"")</f>
        <v/>
      </c>
      <c r="D49" s="5" t="s">
        <v>127</v>
      </c>
      <c r="E49" s="11" t="s">
        <v>68</v>
      </c>
      <c r="F49" s="12">
        <v>195</v>
      </c>
      <c r="H49" s="28"/>
    </row>
    <row r="50" spans="1:8" s="2" customFormat="1" ht="33.950000000000003" customHeight="1" x14ac:dyDescent="0.25">
      <c r="A50" s="14" t="s">
        <v>70</v>
      </c>
      <c r="B50" s="10" t="str" cm="1">
        <f t="array" ref="B50">IFERROR(INDEX(#REF!,SMALL(IF(#REF!=rngInvoice,ROW(#REF!)-ROW(#REF!)), ROW(43:43)), MATCH($B$6,#REF!, 0)),"")</f>
        <v/>
      </c>
      <c r="C50" s="5" t="str" cm="1">
        <f t="array" ref="C50">IFERROR(INDEX(#REF!,SMALL(IF(#REF!=rngInvoice,ROW(#REF!)-ROW(#REF!)), ROW(43:43)), MATCH($C$6,#REF!, 0)),"")</f>
        <v/>
      </c>
      <c r="D50" s="5" t="s">
        <v>128</v>
      </c>
      <c r="E50" s="11" t="s">
        <v>68</v>
      </c>
      <c r="F50" s="12">
        <v>31.6</v>
      </c>
      <c r="H50" s="28"/>
    </row>
    <row r="51" spans="1:8" s="2" customFormat="1" ht="33.950000000000003" customHeight="1" x14ac:dyDescent="0.25">
      <c r="A51" s="14" t="s">
        <v>70</v>
      </c>
      <c r="B51" s="10" t="str" cm="1">
        <f t="array" ref="B51">IFERROR(INDEX(#REF!,SMALL(IF(#REF!=rngInvoice,ROW(#REF!)-ROW(#REF!)), ROW(45:45)), MATCH($B$6,#REF!, 0)),"")</f>
        <v/>
      </c>
      <c r="C51" s="5" t="str" cm="1">
        <f t="array" ref="C51">IFERROR(INDEX(#REF!,SMALL(IF(#REF!=rngInvoice,ROW(#REF!)-ROW(#REF!)), ROW(45:45)), MATCH($C$6,#REF!, 0)),"")</f>
        <v/>
      </c>
      <c r="D51" s="11" t="s">
        <v>129</v>
      </c>
      <c r="E51" s="11" t="s">
        <v>130</v>
      </c>
      <c r="F51" s="12">
        <v>336</v>
      </c>
      <c r="H51" s="28"/>
    </row>
    <row r="52" spans="1:8" s="2" customFormat="1" ht="33.950000000000003" customHeight="1" x14ac:dyDescent="0.25">
      <c r="A52" s="14" t="s">
        <v>70</v>
      </c>
      <c r="B52" s="10" t="str">
        <f t="array" ref="B52">IFERROR(INDEX(#REF!,SMALL(IF(#REF!=rngInvoice,ROW(#REF!)-ROW(#REF!)), ROW(#REF!)), MATCH($B$6,#REF!, 0)),"")</f>
        <v/>
      </c>
      <c r="C52" s="5" t="str">
        <f t="array" ref="C52">IFERROR(INDEX(#REF!,SMALL(IF(#REF!=rngInvoice,ROW(#REF!)-ROW(#REF!)), ROW(#REF!)), MATCH($C$6,#REF!, 0)),"")</f>
        <v/>
      </c>
      <c r="D52" s="5" t="s">
        <v>78</v>
      </c>
      <c r="E52" s="11" t="s">
        <v>82</v>
      </c>
      <c r="F52" s="12">
        <v>20512.099999999999</v>
      </c>
      <c r="H52" s="28"/>
    </row>
    <row r="53" spans="1:8" s="21" customFormat="1" ht="33.950000000000003" customHeight="1" x14ac:dyDescent="0.25">
      <c r="A53" s="17" t="s">
        <v>7</v>
      </c>
      <c r="B53" s="18"/>
      <c r="C53" s="19"/>
      <c r="D53" s="19"/>
      <c r="E53" s="19"/>
      <c r="F53" s="20">
        <f>SUM(F7:F52)</f>
        <v>170901.92</v>
      </c>
      <c r="H53" s="29"/>
    </row>
    <row r="57" spans="1:8" ht="33.950000000000003" customHeight="1" x14ac:dyDescent="0.25">
      <c r="F57" s="1"/>
      <c r="G57" s="27"/>
      <c r="H57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:D12 C11 A48:E53 A15:C15 C13:C14 D15:D18 A16 E7:E47 D45:D47 A11:A13 C16:D16 A17:C17 A18:A19 C18:C19 D25:D31 D33:D39 A20:C37 A39:C39 A38 C38:D38 A41:C47 D41:D43">
    <cfRule type="expression" dxfId="60" priority="136">
      <formula>MOD(ROW(),2)=0</formula>
    </cfRule>
  </conditionalFormatting>
  <conditionalFormatting sqref="A9">
    <cfRule type="expression" dxfId="59" priority="135">
      <formula>MOD(ROW(),2)=0</formula>
    </cfRule>
  </conditionalFormatting>
  <conditionalFormatting sqref="F7:F53">
    <cfRule type="expression" dxfId="58" priority="133">
      <formula>MOD(ROW(),2)=0</formula>
    </cfRule>
    <cfRule type="expression" dxfId="57" priority="134">
      <formula>MOD(ROW(),2)=1</formula>
    </cfRule>
  </conditionalFormatting>
  <conditionalFormatting sqref="A14">
    <cfRule type="expression" dxfId="56" priority="79">
      <formula>MOD(ROW(),2)=0</formula>
    </cfRule>
  </conditionalFormatting>
  <conditionalFormatting sqref="B14">
    <cfRule type="expression" dxfId="55" priority="78">
      <formula>MOD(ROW(),2)=0</formula>
    </cfRule>
  </conditionalFormatting>
  <conditionalFormatting sqref="A7">
    <cfRule type="expression" dxfId="54" priority="70">
      <formula>MOD(ROW(),2)=0</formula>
    </cfRule>
  </conditionalFormatting>
  <conditionalFormatting sqref="B7">
    <cfRule type="expression" dxfId="53" priority="69">
      <formula>MOD(ROW(),2)=0</formula>
    </cfRule>
  </conditionalFormatting>
  <conditionalFormatting sqref="C7">
    <cfRule type="expression" dxfId="52" priority="68">
      <formula>MOD(ROW(),2)=0</formula>
    </cfRule>
  </conditionalFormatting>
  <conditionalFormatting sqref="D7">
    <cfRule type="expression" dxfId="51" priority="67">
      <formula>MOD(ROW(),2)=0</formula>
    </cfRule>
  </conditionalFormatting>
  <conditionalFormatting sqref="B10">
    <cfRule type="expression" dxfId="50" priority="52">
      <formula>MOD(ROW(),2)=0</formula>
    </cfRule>
  </conditionalFormatting>
  <conditionalFormatting sqref="B9">
    <cfRule type="expression" dxfId="49" priority="63">
      <formula>MOD(ROW(),2)=0</formula>
    </cfRule>
  </conditionalFormatting>
  <conditionalFormatting sqref="C9">
    <cfRule type="expression" dxfId="48" priority="62">
      <formula>MOD(ROW(),2)=0</formula>
    </cfRule>
  </conditionalFormatting>
  <conditionalFormatting sqref="C10">
    <cfRule type="expression" dxfId="47" priority="59">
      <formula>MOD(ROW(),2)=0</formula>
    </cfRule>
  </conditionalFormatting>
  <conditionalFormatting sqref="A10">
    <cfRule type="expression" dxfId="45" priority="53">
      <formula>MOD(ROW(),2)=0</formula>
    </cfRule>
  </conditionalFormatting>
  <conditionalFormatting sqref="D23">
    <cfRule type="expression" dxfId="43" priority="49">
      <formula>MOD(ROW(),2)=0</formula>
    </cfRule>
  </conditionalFormatting>
  <conditionalFormatting sqref="D44">
    <cfRule type="expression" dxfId="42" priority="47">
      <formula>MOD(ROW(),2)=0</formula>
    </cfRule>
  </conditionalFormatting>
  <conditionalFormatting sqref="D14">
    <cfRule type="expression" dxfId="40" priority="44">
      <formula>MOD(ROW(),2)=0</formula>
    </cfRule>
  </conditionalFormatting>
  <conditionalFormatting sqref="B13">
    <cfRule type="expression" dxfId="39" priority="34">
      <formula>MOD(ROW(),2)=0</formula>
    </cfRule>
  </conditionalFormatting>
  <conditionalFormatting sqref="A8">
    <cfRule type="expression" dxfId="37" priority="15">
      <formula>MOD(ROW(),2)=0</formula>
    </cfRule>
  </conditionalFormatting>
  <conditionalFormatting sqref="B8">
    <cfRule type="expression" dxfId="36" priority="14">
      <formula>MOD(ROW(),2)=0</formula>
    </cfRule>
  </conditionalFormatting>
  <conditionalFormatting sqref="B16">
    <cfRule type="expression" dxfId="35" priority="19">
      <formula>MOD(ROW(),2)=0</formula>
    </cfRule>
  </conditionalFormatting>
  <conditionalFormatting sqref="D10">
    <cfRule type="expression" dxfId="34" priority="21">
      <formula>MOD(ROW(),2)=0</formula>
    </cfRule>
  </conditionalFormatting>
  <conditionalFormatting sqref="D13">
    <cfRule type="expression" dxfId="33" priority="20">
      <formula>MOD(ROW(),2)=0</formula>
    </cfRule>
  </conditionalFormatting>
  <conditionalFormatting sqref="D8">
    <cfRule type="expression" dxfId="32" priority="18">
      <formula>MOD(ROW(),2)=0</formula>
    </cfRule>
  </conditionalFormatting>
  <conditionalFormatting sqref="C8">
    <cfRule type="expression" dxfId="31" priority="13">
      <formula>MOD(ROW(),2)=0</formula>
    </cfRule>
  </conditionalFormatting>
  <conditionalFormatting sqref="D21">
    <cfRule type="expression" dxfId="30" priority="16">
      <formula>MOD(ROW(),2)=0</formula>
    </cfRule>
  </conditionalFormatting>
  <conditionalFormatting sqref="D20">
    <cfRule type="expression" dxfId="29" priority="9">
      <formula>MOD(ROW(),2)=0</formula>
    </cfRule>
  </conditionalFormatting>
  <conditionalFormatting sqref="D9">
    <cfRule type="expression" dxfId="27" priority="12">
      <formula>MOD(ROW(),2)=0</formula>
    </cfRule>
  </conditionalFormatting>
  <conditionalFormatting sqref="D24">
    <cfRule type="expression" dxfId="26" priority="7">
      <formula>MOD(ROW(),2)=0</formula>
    </cfRule>
  </conditionalFormatting>
  <conditionalFormatting sqref="D11">
    <cfRule type="expression" dxfId="25" priority="11">
      <formula>MOD(ROW(),2)=0</formula>
    </cfRule>
  </conditionalFormatting>
  <conditionalFormatting sqref="D19">
    <cfRule type="expression" dxfId="24" priority="10">
      <formula>MOD(ROW(),2)=0</formula>
    </cfRule>
  </conditionalFormatting>
  <conditionalFormatting sqref="D22">
    <cfRule type="expression" dxfId="22" priority="8">
      <formula>MOD(ROW(),2)=0</formula>
    </cfRule>
  </conditionalFormatting>
  <conditionalFormatting sqref="D32">
    <cfRule type="expression" dxfId="20" priority="6">
      <formula>MOD(ROW(),2)=0</formula>
    </cfRule>
  </conditionalFormatting>
  <conditionalFormatting sqref="B38">
    <cfRule type="expression" dxfId="19" priority="5">
      <formula>MOD(ROW(),2)=0</formula>
    </cfRule>
  </conditionalFormatting>
  <conditionalFormatting sqref="A40">
    <cfRule type="expression" dxfId="18" priority="4">
      <formula>MOD(ROW(),2)=0</formula>
    </cfRule>
  </conditionalFormatting>
  <conditionalFormatting sqref="B40">
    <cfRule type="expression" dxfId="17" priority="3">
      <formula>MOD(ROW(),2)=0</formula>
    </cfRule>
  </conditionalFormatting>
  <conditionalFormatting sqref="C40">
    <cfRule type="expression" dxfId="16" priority="2">
      <formula>MOD(ROW(),2)=0</formula>
    </cfRule>
  </conditionalFormatting>
  <conditionalFormatting sqref="D40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Veljača 2025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2024-11-14T09:38:26Z</cp:lastPrinted>
  <dcterms:created xsi:type="dcterms:W3CDTF">2016-11-01T03:33:07Z</dcterms:created>
  <dcterms:modified xsi:type="dcterms:W3CDTF">2025-03-18T11:55:27Z</dcterms:modified>
</cp:coreProperties>
</file>