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\Desktop\"/>
    </mc:Choice>
  </mc:AlternateContent>
  <xr:revisionPtr revIDLastSave="0" documentId="13_ncr:1_{0DAECB89-581B-4D22-B852-259565BCD3E0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SIJEČANJ " sheetId="1" state="hidden" r:id="rId1"/>
    <sheet name="Siječanj 2025 " sheetId="9" r:id="rId2"/>
    <sheet name="VELJAČA" sheetId="7" state="hidden" r:id="rId3"/>
  </sheets>
  <definedNames>
    <definedName name="Br_fakture" localSheetId="1">#REF!</definedName>
    <definedName name="Br_fakture" localSheetId="2">#REF!</definedName>
    <definedName name="Br_fakture">#REF!</definedName>
    <definedName name="NazivTvrtke" localSheetId="1">'Siječanj 2025 '!#REF!</definedName>
    <definedName name="NazivTvrtke" localSheetId="2">VELJAČA!#REF!</definedName>
    <definedName name="NazivTvrtke">'SIJEČANJ '!#REF!</definedName>
    <definedName name="PojedinostiOBrFakture">"PojedinostiOFakturi[Br fakture]"</definedName>
    <definedName name="rngInvoice" localSheetId="1">'Siječanj 2025 '!#REF!</definedName>
    <definedName name="rngInvoice" localSheetId="2">VELJAČA!#REF!</definedName>
    <definedName name="rngInvoice">'SIJEČANJ '!#REF!</definedName>
    <definedName name="TraženjeKupca" localSheetId="1">#REF!</definedName>
    <definedName name="TraženjeKupca" localSheetId="2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9" l="1" a="1"/>
  <c r="B30" i="9" s="1"/>
  <c r="C30" i="9" a="1"/>
  <c r="C30" i="9" s="1"/>
  <c r="F20" i="9" l="1"/>
  <c r="F7" i="9"/>
  <c r="F16" i="9"/>
  <c r="F17" i="9"/>
  <c r="C28" i="9" l="1" a="1"/>
  <c r="C28" i="9" s="1"/>
  <c r="B32" i="9" a="1"/>
  <c r="B32" i="9" s="1"/>
  <c r="C32" i="9" a="1"/>
  <c r="C32" i="9" s="1"/>
  <c r="B31" i="9" a="1"/>
  <c r="B31" i="9" s="1"/>
  <c r="C31" i="9" a="1"/>
  <c r="C31" i="9" s="1"/>
  <c r="F33" i="9" l="1"/>
  <c r="F3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<sst xmlns="http://schemas.openxmlformats.org/spreadsheetml/2006/main" count="256" uniqueCount="113">
  <si>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</si>
  <si>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</si>
  <si>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</si>
  <si>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</si>
  <si>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</si>
  <si>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</si>
  <si>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</si>
  <si>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</si>
  <si>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</si>
  <si>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</si>
  <si>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</si>
  <si>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</si>
  <si>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</si>
  <si>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</si>
  <si>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</si>
  <si>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</si>
  <si>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</si>
  <si>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</si>
  <si>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</si>
  <si>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</si>
  <si>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</si>
  <si>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</si>
  <si>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</si>
  <si>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</si>
  <si>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</si>
  <si>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</si>
  <si>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</si>
  <si>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</si>
  <si>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</si>
  <si>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</si>
  <si>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</si>
  <si>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</si>
  <si>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</si>
  <si>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</si>
  <si>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</si>
  <si>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</si>
  <si>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</si>
  <si>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</si>
  <si>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</si>
  <si>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</si>
  <si>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</si>
  <si>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</si>
  <si>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</si>
  <si>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</si>
  <si>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</si>
  <si>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</si>
  <si>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</si>
  <si>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</si>
  <si>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</si>
  <si>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</si>
  <si>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</si>
  <si>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</si>
  <si>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</si>
  <si>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</si>
  <si>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</si>
  <si>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</si>
  <si>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</si>
  <si>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</si>
  <si>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</si>
  <si>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</si>
  <si>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</si>
  <si>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</si>
  <si>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</si>
  <si>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</si>
  <si>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</si>
  <si>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</si>
  <si>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</si>
  <si>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</si>
  <si>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</si>
  <si>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</si>
  <si>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</si>
  <si>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</si>
  <si>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</si>
  <si>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</si>
  <si>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</si>
  <si>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</si>
  <si>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</si>
  <si>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</si>
  <si>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</si>
  <si>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</si>
  <si>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</si>
  <si>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</si>
  <si>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MINISTARSTVO ZNANOSTI I OBRAZOVANJA</t>
  </si>
  <si>
    <t xml:space="preserve">Tehnička škola Virovitica </t>
  </si>
  <si>
    <t>32121 - PRIJEVOZ ZAPOSLENIKA</t>
  </si>
  <si>
    <t>32372 - UGOVORI O DJELU</t>
  </si>
  <si>
    <t>32999 - OSTALI NESPOMENUTI RASHODI POSLOVANJA</t>
  </si>
  <si>
    <t>HRVATSKI TELEKOM D.D.</t>
  </si>
  <si>
    <t>TELEMACH HRVATSKA D.O.O.</t>
  </si>
  <si>
    <t>VELIKA GORICA</t>
  </si>
  <si>
    <t>A1 HRVATSKA D.O.O.</t>
  </si>
  <si>
    <t>FINANCIJSKA AGENCIJA</t>
  </si>
  <si>
    <t>HEP-OPSKRBA D.O.O.</t>
  </si>
  <si>
    <t>HEP-PLIN D.O.O.</t>
  </si>
  <si>
    <t>VACOM D.O.O.</t>
  </si>
  <si>
    <t>DARUVAR</t>
  </si>
  <si>
    <t>PITOMAČA</t>
  </si>
  <si>
    <t>32931 - REPREZENTACIJA</t>
  </si>
  <si>
    <t>Siječanj 2025.g.</t>
  </si>
  <si>
    <t>KTC D.D. P-4A VIROVITICA</t>
  </si>
  <si>
    <t>32234 - MOTORNI BENZIN I DIZEL GORIVO</t>
  </si>
  <si>
    <t>MOJ DOM, SALON PODNIH OBLOGA, OBRT ZA TRGOVINU, VL. DANIJEL POKUPIĆ</t>
  </si>
  <si>
    <t xml:space="preserve">32244 - OSTALI MATERIAL I DIJELOVI ZA TEKUĆE I INVESTICIJSKO ODRŽAVANJE </t>
  </si>
  <si>
    <t>VIRKOM D.O.O.</t>
  </si>
  <si>
    <t>HP-HRVATSKA POŠTA D.D.</t>
  </si>
  <si>
    <t>MFM D.O.O. ZA UGOSTITELJSTVO</t>
  </si>
  <si>
    <t>TRGOVAČKO-FASADERSKI OBRT "DUGA"</t>
  </si>
  <si>
    <t>32329 - OSTALE USLUGE TEKUĆEG I INVESTICIJSKOG ODRŽAVANJA</t>
  </si>
  <si>
    <t xml:space="preserve">UDRUGA MATEMATIČARA OSIJEK </t>
  </si>
  <si>
    <t>32131 - SEMINARI, SAVJETOVANJA I SIMPOZIJI</t>
  </si>
  <si>
    <t>EURO-UNIT D.O.O.</t>
  </si>
  <si>
    <t>ČAKOVEC</t>
  </si>
  <si>
    <t>42211 - RAČUNALA I RAČUNALNA OPREMA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</si>
</sst>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01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00"/>
      <tableStyleElement type="headerRow" dxfId="99"/>
      <tableStyleElement type="totalRow" dxfId="98"/>
      <tableStyleElement type="firstColumn" dxfId="97"/>
      <tableStyleElement type="lastColumn" dxfId="96"/>
      <tableStyleElement type="firstRowStripe" dxfId="95"/>
      <tableStyleElement type="firstColumnStripe" dxfId="9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38" dataDxfId="93" totalsRowDxfId="92">
  <autoFilter ref="A6:F38" xr:uid="{00000000-0009-0000-0100-000004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000-000007000000}" name="Naziv primatelja" dataDxfId="91" totalsRowDxfId="90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89" totalsRowDxfId="88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87" totalsRowDxfId="86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85" totalsRowDxfId="84"/>
    <tableColumn id="1" xr3:uid="{00000000-0010-0000-0000-000001000000}" name="Naziv platitelja " dataDxfId="83" totalsRowDxfId="82"/>
    <tableColumn id="11" xr3:uid="{00000000-0010-0000-0000-00000B000000}" name="Iznos" totalsRowFunction="count" dataDxfId="81" totalsRowDxfId="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FakturaProjekta4" displayName="FakturaProjekta4" ref="A6:F33" dataDxfId="79" totalsRowDxfId="78">
  <autoFilter ref="A6:F33" xr:uid="{00000000-0009-0000-0100-000003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100-000007000000}" name="Naziv primatelja" dataDxfId="77" totalsRowDxfId="76">
      <calculatedColumnFormula array="1">IFERROR(INDEX(#REF!,SMALL(IF(#REF!=rngInvoice,ROW(#REF!)-ROW(#REF!)), ROW(1:1)), MATCH($A$6,#REF!, 0)),"")</calculatedColumnFormula>
    </tableColumn>
    <tableColumn id="8" xr3:uid="{00000000-0010-0000-0100-000008000000}" name="OIB primatelja" dataDxfId="75" totalsRowDxfId="74" dataCellStyle="Normalno">
      <calculatedColumnFormula array="1">IFERROR(INDEX(#REF!,SMALL(IF(#REF!=rngInvoice,ROW(#REF!)-ROW(#REF!)), ROW(1:1)), MATCH($B$6,#REF!, 0)),"")</calculatedColumnFormula>
    </tableColumn>
    <tableColumn id="10" xr3:uid="{00000000-0010-0000-0100-00000A000000}" name="Sjedište primatelja" dataDxfId="73" totalsRowDxfId="72" dataCellStyle="Normalno">
      <calculatedColumnFormula array="1">IFERROR(INDEX(#REF!,SMALL(IF(#REF!=rngInvoice,ROW(#REF!)-ROW(#REF!)), ROW(1:1)), MATCH($C$6,#REF!, 0)),"")</calculatedColumnFormula>
    </tableColumn>
    <tableColumn id="3" xr3:uid="{00000000-0010-0000-0100-000003000000}" name="Vrsta rashoda i izdatka" dataDxfId="71" totalsRowDxfId="70"/>
    <tableColumn id="1" xr3:uid="{00000000-0010-0000-0100-000001000000}" name="Naziv platitelja " dataDxfId="69" totalsRowDxfId="68"/>
    <tableColumn id="11" xr3:uid="{00000000-0010-0000-0100-00000B000000}" name="Iznos" totalsRowFunction="count" dataDxfId="67" totalsRowDxfId="6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FakturaProjekta2" displayName="FakturaProjekta2" ref="A6:E37" headerRowDxfId="65" dataDxfId="64" totalsRowDxfId="63" headerRowCellStyle="Naslov 3">
  <autoFilter ref="A6:E37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200-000007000000}" name="Naziv primatelja" dataDxfId="62" totalsRowDxfId="61"/>
    <tableColumn id="8" xr3:uid="{00000000-0010-0000-0200-000008000000}" name="OIB primatelja" dataDxfId="60" totalsRowDxfId="59" dataCellStyle="Normalno"/>
    <tableColumn id="10" xr3:uid="{00000000-0010-0000-0200-00000A000000}" name="Sjedište primatelja" dataDxfId="58" totalsRowDxfId="57" dataCellStyle="Normalno"/>
    <tableColumn id="3" xr3:uid="{00000000-0010-0000-0200-000003000000}" name="Vrsta rashoda i izdatka" dataDxfId="56" totalsRowDxfId="55"/>
    <tableColumn id="11" xr3:uid="{00000000-0010-0000-0200-00000B000000}" name="Iznos" totalsRowFunction="count" dataDxfId="54" totalsRowDxfId="5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2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0" t="s">
        <v>79</v>
      </c>
      <c r="D3" s="40"/>
      <c r="E3" s="40"/>
      <c r="F3" s="40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52" priority="7">
      <formula>MOD(ROW(),2)=0</formula>
    </cfRule>
  </conditionalFormatting>
  <conditionalFormatting sqref="A7:E7 A8:D11 E8:E31">
    <cfRule type="expression" dxfId="51" priority="6">
      <formula>MOD(ROW(),2)=0</formula>
    </cfRule>
  </conditionalFormatting>
  <conditionalFormatting sqref="C12:D16 D18 C19:D22 A23:D24 A25:C26 C17 A27:D31 A32:E37">
    <cfRule type="expression" dxfId="50" priority="25">
      <formula>MOD(ROW(),2)=0</formula>
    </cfRule>
  </conditionalFormatting>
  <conditionalFormatting sqref="D25:D26">
    <cfRule type="expression" dxfId="49" priority="3">
      <formula>MOD(ROW(),2)=0</formula>
    </cfRule>
  </conditionalFormatting>
  <conditionalFormatting sqref="F7:F38">
    <cfRule type="expression" dxfId="48" priority="4">
      <formula>MOD(ROW(),2)=0</formula>
    </cfRule>
    <cfRule type="expression" dxfId="47" priority="5">
      <formula>MOD(ROW(),2)=1</formula>
    </cfRule>
  </conditionalFormatting>
  <conditionalFormatting sqref="D17">
    <cfRule type="expression" dxfId="46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H37"/>
  <sheetViews>
    <sheetView showGridLines="0" tabSelected="1" topLeftCell="A25" zoomScaleNormal="100" workbookViewId="0">
      <selection activeCell="F31" sqref="F31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8.28515625" style="8" customWidth="1"/>
    <col min="4" max="4" width="56.71093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3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4" t="s">
        <v>79</v>
      </c>
      <c r="D3" s="40"/>
      <c r="E3" s="40"/>
      <c r="F3" s="40"/>
      <c r="G3" s="4"/>
    </row>
    <row r="4" spans="1:8" ht="44.1" customHeight="1" x14ac:dyDescent="0.25">
      <c r="A4" s="32" t="s">
        <v>98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14" t="s">
        <v>91</v>
      </c>
      <c r="B7" s="10">
        <v>85821130368</v>
      </c>
      <c r="C7" s="5" t="s">
        <v>3</v>
      </c>
      <c r="D7" s="11" t="s">
        <v>28</v>
      </c>
      <c r="E7" s="11" t="s">
        <v>68</v>
      </c>
      <c r="F7" s="12">
        <f>1.91+64.7</f>
        <v>66.61</v>
      </c>
      <c r="H7" s="28"/>
    </row>
    <row r="8" spans="1:8" s="2" customFormat="1" ht="33.75" customHeight="1" x14ac:dyDescent="0.25">
      <c r="A8" s="14" t="s">
        <v>91</v>
      </c>
      <c r="B8" s="10">
        <v>85821130368</v>
      </c>
      <c r="C8" s="5" t="s">
        <v>3</v>
      </c>
      <c r="D8" s="5" t="s">
        <v>86</v>
      </c>
      <c r="E8" s="11" t="s">
        <v>68</v>
      </c>
      <c r="F8" s="12">
        <v>64.7</v>
      </c>
      <c r="H8" s="28"/>
    </row>
    <row r="9" spans="1:8" s="2" customFormat="1" ht="34.5" customHeight="1" x14ac:dyDescent="0.25">
      <c r="A9" s="7" t="s">
        <v>87</v>
      </c>
      <c r="B9" s="10">
        <v>81793146560</v>
      </c>
      <c r="C9" s="5" t="s">
        <v>3</v>
      </c>
      <c r="D9" s="11" t="s">
        <v>37</v>
      </c>
      <c r="E9" s="11" t="s">
        <v>68</v>
      </c>
      <c r="F9" s="12">
        <v>11.61</v>
      </c>
      <c r="H9" s="28"/>
    </row>
    <row r="10" spans="1:8" s="2" customFormat="1" ht="33.75" customHeight="1" x14ac:dyDescent="0.25">
      <c r="A10" s="7" t="s">
        <v>88</v>
      </c>
      <c r="B10" s="10">
        <v>70133616033</v>
      </c>
      <c r="C10" s="5" t="s">
        <v>3</v>
      </c>
      <c r="D10" s="11" t="s">
        <v>37</v>
      </c>
      <c r="E10" s="11" t="s">
        <v>68</v>
      </c>
      <c r="F10" s="12">
        <v>38.19</v>
      </c>
      <c r="H10" s="28"/>
    </row>
    <row r="11" spans="1:8" s="2" customFormat="1" ht="40.5" customHeight="1" x14ac:dyDescent="0.25">
      <c r="A11" s="14" t="s">
        <v>31</v>
      </c>
      <c r="B11" s="16">
        <v>54521868069</v>
      </c>
      <c r="C11" s="5" t="s">
        <v>22</v>
      </c>
      <c r="D11" s="5" t="s">
        <v>29</v>
      </c>
      <c r="E11" s="11" t="s">
        <v>68</v>
      </c>
      <c r="F11" s="12">
        <v>65.349999999999994</v>
      </c>
      <c r="H11" s="28"/>
    </row>
    <row r="12" spans="1:8" s="2" customFormat="1" ht="44.25" customHeight="1" x14ac:dyDescent="0.25">
      <c r="A12" s="14" t="s">
        <v>99</v>
      </c>
      <c r="B12" s="10">
        <v>95970838122</v>
      </c>
      <c r="C12" s="5" t="s">
        <v>22</v>
      </c>
      <c r="D12" s="11" t="s">
        <v>100</v>
      </c>
      <c r="E12" s="11" t="s">
        <v>68</v>
      </c>
      <c r="F12" s="12">
        <v>131</v>
      </c>
      <c r="H12" s="28"/>
    </row>
    <row r="13" spans="1:8" s="2" customFormat="1" ht="40.5" customHeight="1" x14ac:dyDescent="0.25">
      <c r="A13" s="7" t="s">
        <v>90</v>
      </c>
      <c r="B13" s="10">
        <v>29524210204</v>
      </c>
      <c r="C13" s="5" t="s">
        <v>3</v>
      </c>
      <c r="D13" s="11" t="s">
        <v>37</v>
      </c>
      <c r="E13" s="11" t="s">
        <v>68</v>
      </c>
      <c r="F13" s="12">
        <v>70.23</v>
      </c>
      <c r="H13" s="28"/>
    </row>
    <row r="14" spans="1:8" s="2" customFormat="1" ht="48" customHeight="1" x14ac:dyDescent="0.25">
      <c r="A14" s="14" t="s">
        <v>101</v>
      </c>
      <c r="B14" s="10">
        <v>60473318345</v>
      </c>
      <c r="C14" s="5" t="s">
        <v>22</v>
      </c>
      <c r="D14" s="11" t="s">
        <v>102</v>
      </c>
      <c r="E14" s="11" t="s">
        <v>68</v>
      </c>
      <c r="F14" s="12">
        <v>1069.69</v>
      </c>
      <c r="H14" s="28"/>
    </row>
    <row r="15" spans="1:8" s="2" customFormat="1" ht="33.75" customHeight="1" x14ac:dyDescent="0.25">
      <c r="A15" s="14" t="s">
        <v>103</v>
      </c>
      <c r="B15" s="10">
        <v>55802054231</v>
      </c>
      <c r="C15" s="5" t="s">
        <v>22</v>
      </c>
      <c r="D15" s="5" t="s">
        <v>46</v>
      </c>
      <c r="E15" s="11" t="s">
        <v>68</v>
      </c>
      <c r="F15" s="12">
        <v>277.29000000000002</v>
      </c>
      <c r="H15" s="28"/>
    </row>
    <row r="16" spans="1:8" s="2" customFormat="1" ht="33.75" customHeight="1" x14ac:dyDescent="0.25">
      <c r="A16" s="14" t="s">
        <v>39</v>
      </c>
      <c r="B16" s="10">
        <v>95970838122</v>
      </c>
      <c r="C16" s="5" t="s">
        <v>22</v>
      </c>
      <c r="D16" s="5" t="s">
        <v>97</v>
      </c>
      <c r="E16" s="11" t="s">
        <v>68</v>
      </c>
      <c r="F16" s="12">
        <f>21.15+47.27</f>
        <v>68.42</v>
      </c>
      <c r="H16" s="28"/>
    </row>
    <row r="17" spans="1:8" s="2" customFormat="1" ht="33.75" customHeight="1" x14ac:dyDescent="0.25">
      <c r="A17" s="14" t="s">
        <v>25</v>
      </c>
      <c r="B17" s="10">
        <v>48092682308</v>
      </c>
      <c r="C17" s="5" t="s">
        <v>22</v>
      </c>
      <c r="D17" s="5" t="s">
        <v>86</v>
      </c>
      <c r="E17" s="5" t="s">
        <v>68</v>
      </c>
      <c r="F17" s="12">
        <f>27.64+28.93</f>
        <v>56.57</v>
      </c>
      <c r="H17" s="28"/>
    </row>
    <row r="18" spans="1:8" s="2" customFormat="1" ht="33.75" customHeight="1" x14ac:dyDescent="0.25">
      <c r="A18" s="14" t="s">
        <v>104</v>
      </c>
      <c r="B18" s="10">
        <v>87311810356</v>
      </c>
      <c r="C18" s="5" t="s">
        <v>89</v>
      </c>
      <c r="D18" s="5" t="s">
        <v>35</v>
      </c>
      <c r="E18" s="11" t="s">
        <v>68</v>
      </c>
      <c r="F18" s="12">
        <v>43.24</v>
      </c>
      <c r="H18" s="28"/>
    </row>
    <row r="19" spans="1:8" s="2" customFormat="1" ht="33.75" customHeight="1" x14ac:dyDescent="0.25">
      <c r="A19" s="14" t="s">
        <v>25</v>
      </c>
      <c r="B19" s="10">
        <v>48092682308</v>
      </c>
      <c r="C19" s="5" t="s">
        <v>22</v>
      </c>
      <c r="D19" s="11" t="s">
        <v>102</v>
      </c>
      <c r="E19" s="11" t="s">
        <v>68</v>
      </c>
      <c r="F19" s="12">
        <v>78.63</v>
      </c>
      <c r="H19" s="28"/>
    </row>
    <row r="20" spans="1:8" s="2" customFormat="1" ht="33.75" customHeight="1" x14ac:dyDescent="0.25">
      <c r="A20" s="14" t="s">
        <v>93</v>
      </c>
      <c r="B20" s="10">
        <v>41317489366</v>
      </c>
      <c r="C20" s="5" t="s">
        <v>4</v>
      </c>
      <c r="D20" s="5" t="s">
        <v>48</v>
      </c>
      <c r="E20" s="11" t="s">
        <v>68</v>
      </c>
      <c r="F20" s="12">
        <f>475+8076.71</f>
        <v>8551.7099999999991</v>
      </c>
      <c r="H20" s="28"/>
    </row>
    <row r="21" spans="1:8" s="2" customFormat="1" ht="33.75" customHeight="1" x14ac:dyDescent="0.25">
      <c r="A21" s="14" t="s">
        <v>105</v>
      </c>
      <c r="B21" s="10">
        <v>57415156601</v>
      </c>
      <c r="C21" s="5" t="s">
        <v>22</v>
      </c>
      <c r="D21" s="5" t="s">
        <v>97</v>
      </c>
      <c r="E21" s="11" t="s">
        <v>68</v>
      </c>
      <c r="F21" s="12">
        <v>27</v>
      </c>
      <c r="H21" s="28"/>
    </row>
    <row r="22" spans="1:8" s="2" customFormat="1" ht="33.75" customHeight="1" x14ac:dyDescent="0.25">
      <c r="A22" s="14" t="s">
        <v>106</v>
      </c>
      <c r="B22" s="10">
        <v>57403752289</v>
      </c>
      <c r="C22" s="5" t="s">
        <v>96</v>
      </c>
      <c r="D22" s="5" t="s">
        <v>107</v>
      </c>
      <c r="E22" s="11" t="s">
        <v>68</v>
      </c>
      <c r="F22" s="12">
        <v>550</v>
      </c>
      <c r="H22" s="28"/>
    </row>
    <row r="23" spans="1:8" s="2" customFormat="1" ht="33.75" customHeight="1" x14ac:dyDescent="0.25">
      <c r="A23" s="14" t="s">
        <v>92</v>
      </c>
      <c r="B23" s="10">
        <v>63073332379</v>
      </c>
      <c r="C23" s="5" t="s">
        <v>3</v>
      </c>
      <c r="D23" s="5" t="s">
        <v>32</v>
      </c>
      <c r="E23" s="11" t="s">
        <v>68</v>
      </c>
      <c r="F23" s="12">
        <v>1845.12</v>
      </c>
      <c r="H23" s="28"/>
    </row>
    <row r="24" spans="1:8" s="2" customFormat="1" ht="33.75" customHeight="1" x14ac:dyDescent="0.25">
      <c r="A24" s="14" t="s">
        <v>108</v>
      </c>
      <c r="B24" s="10">
        <v>87908305811</v>
      </c>
      <c r="C24" s="5" t="s">
        <v>4</v>
      </c>
      <c r="D24" s="11" t="s">
        <v>109</v>
      </c>
      <c r="E24" s="11" t="s">
        <v>68</v>
      </c>
      <c r="F24" s="12">
        <v>21</v>
      </c>
      <c r="H24" s="28"/>
    </row>
    <row r="25" spans="1:8" s="2" customFormat="1" ht="33.75" customHeight="1" x14ac:dyDescent="0.25">
      <c r="A25" s="14" t="s">
        <v>110</v>
      </c>
      <c r="B25" s="10">
        <v>83605107180</v>
      </c>
      <c r="C25" s="5" t="s">
        <v>111</v>
      </c>
      <c r="D25" s="5" t="s">
        <v>86</v>
      </c>
      <c r="E25" s="11" t="s">
        <v>83</v>
      </c>
      <c r="F25" s="12">
        <v>249.55</v>
      </c>
      <c r="H25" s="28"/>
    </row>
    <row r="26" spans="1:8" s="2" customFormat="1" ht="33.75" customHeight="1" x14ac:dyDescent="0.25">
      <c r="A26" s="14" t="s">
        <v>94</v>
      </c>
      <c r="B26" s="10">
        <v>83341080203</v>
      </c>
      <c r="C26" s="5" t="s">
        <v>95</v>
      </c>
      <c r="D26" s="11" t="s">
        <v>112</v>
      </c>
      <c r="E26" s="11" t="s">
        <v>83</v>
      </c>
      <c r="F26" s="12">
        <v>1999.59</v>
      </c>
      <c r="H26" s="28"/>
    </row>
    <row r="27" spans="1:8" s="2" customFormat="1" ht="33.75" customHeight="1" x14ac:dyDescent="0.25">
      <c r="A27" s="14" t="s">
        <v>70</v>
      </c>
      <c r="B27" s="10"/>
      <c r="C27" s="5"/>
      <c r="D27" s="5" t="s">
        <v>85</v>
      </c>
      <c r="E27" s="11" t="s">
        <v>82</v>
      </c>
      <c r="F27" s="12">
        <v>686.73</v>
      </c>
      <c r="H27" s="28"/>
    </row>
    <row r="28" spans="1:8" s="2" customFormat="1" ht="33.75" customHeight="1" x14ac:dyDescent="0.25">
      <c r="A28" s="14" t="s">
        <v>70</v>
      </c>
      <c r="B28" s="10"/>
      <c r="C28" s="5" t="str" cm="1">
        <f t="array" ref="C28">IFERROR(INDEX(#REF!,SMALL(IF(#REF!=rngInvoice,ROW(#REF!)-ROW(#REF!)), ROW(14:14)), MATCH($C$6,#REF!, 0)),"")</f>
        <v/>
      </c>
      <c r="D28" s="5" t="s">
        <v>84</v>
      </c>
      <c r="E28" s="11" t="s">
        <v>68</v>
      </c>
      <c r="F28" s="12">
        <v>607.77</v>
      </c>
      <c r="H28" s="28"/>
    </row>
    <row r="29" spans="1:8" s="2" customFormat="1" ht="33.75" customHeight="1" x14ac:dyDescent="0.25">
      <c r="A29" s="14" t="s">
        <v>70</v>
      </c>
      <c r="B29" s="10"/>
      <c r="C29" s="5"/>
      <c r="D29" s="11" t="s">
        <v>77</v>
      </c>
      <c r="E29" s="11" t="s">
        <v>82</v>
      </c>
      <c r="F29" s="12">
        <v>220.72</v>
      </c>
      <c r="H29" s="28"/>
    </row>
    <row r="30" spans="1:8" s="2" customFormat="1" ht="33.75" customHeight="1" x14ac:dyDescent="0.25">
      <c r="A30" s="14" t="s">
        <v>70</v>
      </c>
      <c r="B30" s="10" t="str" cm="1">
        <f t="array" ref="B30">IFERROR(INDEX(#REF!,SMALL(IF(#REF!=rngInvoice,ROW(#REF!)-ROW(#REF!)), ROW(24:24)), MATCH($B$6,#REF!, 0)),"")</f>
        <v/>
      </c>
      <c r="C30" s="5" t="str" cm="1">
        <f t="array" ref="C30">IFERROR(INDEX(#REF!,SMALL(IF(#REF!=rngInvoice,ROW(#REF!)-ROW(#REF!)), ROW(24:24)), MATCH($C$6,#REF!, 0)),"")</f>
        <v/>
      </c>
      <c r="D30" s="5" t="s">
        <v>75</v>
      </c>
      <c r="E30" s="11" t="s">
        <v>82</v>
      </c>
      <c r="F30" s="12">
        <v>672</v>
      </c>
      <c r="H30" s="28"/>
    </row>
    <row r="31" spans="1:8" s="2" customFormat="1" ht="33.950000000000003" customHeight="1" x14ac:dyDescent="0.25">
      <c r="A31" s="14" t="s">
        <v>70</v>
      </c>
      <c r="B31" s="10" t="str">
        <f t="array" ref="B31">IFERROR(INDEX(#REF!,SMALL(IF(#REF!=rngInvoice,ROW(#REF!)-ROW(#REF!)), ROW(#REF!)), MATCH($B$6,#REF!, 0)),"")</f>
        <v/>
      </c>
      <c r="C31" s="5" t="str">
        <f t="array" ref="C31">IFERROR(INDEX(#REF!,SMALL(IF(#REF!=rngInvoice,ROW(#REF!)-ROW(#REF!)), ROW(#REF!)), MATCH($C$6,#REF!, 0)),"")</f>
        <v/>
      </c>
      <c r="D31" s="5" t="s">
        <v>74</v>
      </c>
      <c r="E31" s="11" t="s">
        <v>82</v>
      </c>
      <c r="F31" s="12">
        <v>122499.52</v>
      </c>
      <c r="H31" s="28"/>
    </row>
    <row r="32" spans="1:8" s="2" customFormat="1" ht="33.950000000000003" customHeight="1" x14ac:dyDescent="0.25">
      <c r="A32" s="14" t="s">
        <v>70</v>
      </c>
      <c r="B32" s="10" t="str">
        <f t="array" ref="B32">IFERROR(INDEX(#REF!,SMALL(IF(#REF!=rngInvoice,ROW(#REF!)-ROW(#REF!)), ROW(#REF!)), MATCH($B$6,#REF!, 0)),"")</f>
        <v/>
      </c>
      <c r="C32" s="5" t="str">
        <f t="array" ref="C32">IFERROR(INDEX(#REF!,SMALL(IF(#REF!=rngInvoice,ROW(#REF!)-ROW(#REF!)), ROW(#REF!)), MATCH($C$6,#REF!, 0)),"")</f>
        <v/>
      </c>
      <c r="D32" s="5" t="s">
        <v>78</v>
      </c>
      <c r="E32" s="11" t="s">
        <v>82</v>
      </c>
      <c r="F32" s="12">
        <v>20212.39</v>
      </c>
      <c r="H32" s="28"/>
    </row>
    <row r="33" spans="1:8" s="21" customFormat="1" ht="33.950000000000003" customHeight="1" x14ac:dyDescent="0.25">
      <c r="A33" s="17" t="s">
        <v>7</v>
      </c>
      <c r="B33" s="18"/>
      <c r="C33" s="19"/>
      <c r="D33" s="19"/>
      <c r="E33" s="19"/>
      <c r="F33" s="20">
        <f>SUM(F7:F32)</f>
        <v>160184.63</v>
      </c>
      <c r="H33" s="29"/>
    </row>
    <row r="37" spans="1:8" ht="33.950000000000003" customHeight="1" x14ac:dyDescent="0.25">
      <c r="F37" s="1"/>
      <c r="G37" s="27"/>
      <c r="H37" s="1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C12:D12 C11 A31:E33 D22 A15:C15 D25:D26 A11:A13 C13:C14 D15:D18 A16 C16 D20 A17:C30 E7:E30 D28:D30">
    <cfRule type="expression" dxfId="45" priority="121">
      <formula>MOD(ROW(),2)=0</formula>
    </cfRule>
  </conditionalFormatting>
  <conditionalFormatting sqref="A9 D9">
    <cfRule type="expression" dxfId="44" priority="120">
      <formula>MOD(ROW(),2)=0</formula>
    </cfRule>
  </conditionalFormatting>
  <conditionalFormatting sqref="F7:F33">
    <cfRule type="expression" dxfId="43" priority="118">
      <formula>MOD(ROW(),2)=0</formula>
    </cfRule>
    <cfRule type="expression" dxfId="42" priority="119">
      <formula>MOD(ROW(),2)=1</formula>
    </cfRule>
  </conditionalFormatting>
  <conditionalFormatting sqref="A14">
    <cfRule type="expression" dxfId="41" priority="64">
      <formula>MOD(ROW(),2)=0</formula>
    </cfRule>
  </conditionalFormatting>
  <conditionalFormatting sqref="B14">
    <cfRule type="expression" dxfId="40" priority="63">
      <formula>MOD(ROW(),2)=0</formula>
    </cfRule>
  </conditionalFormatting>
  <conditionalFormatting sqref="A7">
    <cfRule type="expression" dxfId="39" priority="55">
      <formula>MOD(ROW(),2)=0</formula>
    </cfRule>
  </conditionalFormatting>
  <conditionalFormatting sqref="B7">
    <cfRule type="expression" dxfId="38" priority="54">
      <formula>MOD(ROW(),2)=0</formula>
    </cfRule>
  </conditionalFormatting>
  <conditionalFormatting sqref="C7">
    <cfRule type="expression" dxfId="37" priority="53">
      <formula>MOD(ROW(),2)=0</formula>
    </cfRule>
  </conditionalFormatting>
  <conditionalFormatting sqref="D7">
    <cfRule type="expression" dxfId="36" priority="52">
      <formula>MOD(ROW(),2)=0</formula>
    </cfRule>
  </conditionalFormatting>
  <conditionalFormatting sqref="C8">
    <cfRule type="expression" dxfId="35" priority="50">
      <formula>MOD(ROW(),2)=0</formula>
    </cfRule>
  </conditionalFormatting>
  <conditionalFormatting sqref="B9">
    <cfRule type="expression" dxfId="34" priority="48">
      <formula>MOD(ROW(),2)=0</formula>
    </cfRule>
  </conditionalFormatting>
  <conditionalFormatting sqref="C9">
    <cfRule type="expression" dxfId="33" priority="47">
      <formula>MOD(ROW(),2)=0</formula>
    </cfRule>
  </conditionalFormatting>
  <conditionalFormatting sqref="C10">
    <cfRule type="expression" dxfId="32" priority="44">
      <formula>MOD(ROW(),2)=0</formula>
    </cfRule>
  </conditionalFormatting>
  <conditionalFormatting sqref="B10">
    <cfRule type="expression" dxfId="31" priority="37">
      <formula>MOD(ROW(),2)=0</formula>
    </cfRule>
  </conditionalFormatting>
  <conditionalFormatting sqref="A10">
    <cfRule type="expression" dxfId="30" priority="38">
      <formula>MOD(ROW(),2)=0</formula>
    </cfRule>
  </conditionalFormatting>
  <conditionalFormatting sqref="D11">
    <cfRule type="expression" dxfId="29" priority="36">
      <formula>MOD(ROW(),2)=0</formula>
    </cfRule>
  </conditionalFormatting>
  <conditionalFormatting sqref="D23">
    <cfRule type="expression" dxfId="28" priority="34">
      <formula>MOD(ROW(),2)=0</formula>
    </cfRule>
  </conditionalFormatting>
  <conditionalFormatting sqref="D27">
    <cfRule type="expression" dxfId="27" priority="32">
      <formula>MOD(ROW(),2)=0</formula>
    </cfRule>
  </conditionalFormatting>
  <conditionalFormatting sqref="B12">
    <cfRule type="expression" dxfId="26" priority="31">
      <formula>MOD(ROW(),2)=0</formula>
    </cfRule>
  </conditionalFormatting>
  <conditionalFormatting sqref="D14">
    <cfRule type="expression" dxfId="25" priority="29">
      <formula>MOD(ROW(),2)=0</formula>
    </cfRule>
  </conditionalFormatting>
  <conditionalFormatting sqref="B13">
    <cfRule type="expression" dxfId="24" priority="19">
      <formula>MOD(ROW(),2)=0</formula>
    </cfRule>
  </conditionalFormatting>
  <conditionalFormatting sqref="D24">
    <cfRule type="expression" dxfId="23" priority="17">
      <formula>MOD(ROW(),2)=0</formula>
    </cfRule>
  </conditionalFormatting>
  <conditionalFormatting sqref="A8">
    <cfRule type="expression" dxfId="22" priority="9">
      <formula>MOD(ROW(),2)=0</formula>
    </cfRule>
  </conditionalFormatting>
  <conditionalFormatting sqref="B8">
    <cfRule type="expression" dxfId="21" priority="8">
      <formula>MOD(ROW(),2)=0</formula>
    </cfRule>
  </conditionalFormatting>
  <conditionalFormatting sqref="B16">
    <cfRule type="expression" dxfId="20" priority="4">
      <formula>MOD(ROW(),2)=0</formula>
    </cfRule>
  </conditionalFormatting>
  <conditionalFormatting sqref="D10">
    <cfRule type="expression" dxfId="19" priority="6">
      <formula>MOD(ROW(),2)=0</formula>
    </cfRule>
  </conditionalFormatting>
  <conditionalFormatting sqref="D13">
    <cfRule type="expression" dxfId="18" priority="5">
      <formula>MOD(ROW(),2)=0</formula>
    </cfRule>
  </conditionalFormatting>
  <conditionalFormatting sqref="D8">
    <cfRule type="expression" dxfId="17" priority="3">
      <formula>MOD(ROW(),2)=0</formula>
    </cfRule>
  </conditionalFormatting>
  <conditionalFormatting sqref="D19">
    <cfRule type="expression" dxfId="16" priority="2">
      <formula>MOD(ROW(),2)=0</formula>
    </cfRule>
  </conditionalFormatting>
  <conditionalFormatting sqref="D21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57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6" t="s">
        <v>64</v>
      </c>
      <c r="B1" s="36"/>
      <c r="C1" s="36"/>
      <c r="D1" s="36"/>
      <c r="E1" s="36"/>
      <c r="F1" s="3"/>
    </row>
    <row r="2" spans="1:6" ht="24" customHeight="1" thickTop="1" x14ac:dyDescent="0.25">
      <c r="A2" s="37" t="s">
        <v>15</v>
      </c>
      <c r="B2" s="37"/>
      <c r="C2" s="23" t="s">
        <v>0</v>
      </c>
      <c r="D2" s="39" t="s">
        <v>81</v>
      </c>
      <c r="E2" s="39"/>
      <c r="F2" s="4"/>
    </row>
    <row r="3" spans="1:6" ht="49.5" customHeight="1" x14ac:dyDescent="0.25">
      <c r="A3" s="38" t="s">
        <v>65</v>
      </c>
      <c r="B3" s="38"/>
      <c r="C3" s="24" t="s">
        <v>80</v>
      </c>
      <c r="D3" s="40"/>
      <c r="E3" s="40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5" t="s">
        <v>12</v>
      </c>
      <c r="B5" s="35"/>
      <c r="C5" s="35"/>
      <c r="D5" s="35"/>
      <c r="E5" s="35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14" priority="33">
      <formula>MOD(ROW(),2)=0</formula>
    </cfRule>
  </conditionalFormatting>
  <conditionalFormatting sqref="A19">
    <cfRule type="expression" dxfId="13" priority="32">
      <formula>MOD(ROW(),2)=0</formula>
    </cfRule>
  </conditionalFormatting>
  <conditionalFormatting sqref="A22:A25 C24:C25">
    <cfRule type="expression" dxfId="12" priority="24">
      <formula>MOD(ROW(),2)=0</formula>
    </cfRule>
  </conditionalFormatting>
  <conditionalFormatting sqref="A30:A31 C30:D31">
    <cfRule type="expression" dxfId="11" priority="2">
      <formula>MOD(ROW(),2)=0</formula>
    </cfRule>
  </conditionalFormatting>
  <conditionalFormatting sqref="A13:C13">
    <cfRule type="expression" dxfId="10" priority="12">
      <formula>MOD(ROW(),2)=0</formula>
    </cfRule>
  </conditionalFormatting>
  <conditionalFormatting sqref="A7:D12">
    <cfRule type="expression" dxfId="9" priority="15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6:D28 A29:C29 A32:C32 A33:D37">
    <cfRule type="expression" dxfId="7" priority="39">
      <formula>MOD(ROW(),2)=0</formula>
    </cfRule>
  </conditionalFormatting>
  <conditionalFormatting sqref="C22:D23 D24:D25">
    <cfRule type="expression" dxfId="6" priority="28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1">
      <formula>MOD(ROW(),2)=0</formula>
    </cfRule>
  </conditionalFormatting>
  <conditionalFormatting sqref="E7:E37">
    <cfRule type="expression" dxfId="1" priority="10">
      <formula>MOD(ROW(),2)=0</formula>
    </cfRule>
    <cfRule type="expression" dxfId="0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Siječanj 2025 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</cp:lastModifiedBy>
  <cp:lastPrinted>2024-11-14T09:38:26Z</cp:lastPrinted>
  <dcterms:created xsi:type="dcterms:W3CDTF">2016-11-01T03:33:07Z</dcterms:created>
  <dcterms:modified xsi:type="dcterms:W3CDTF">2025-02-17T10:48:23Z</dcterms:modified>
</cp:coreProperties>
</file>