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\Desktop\"/>
    </mc:Choice>
  </mc:AlternateContent>
  <xr:revisionPtr revIDLastSave="0" documentId="13_ncr:1_{DF3E2061-0F2F-45A7-A8CF-E0AAB984FD73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SIJEČANJ " sheetId="1" state="hidden" r:id="rId1"/>
    <sheet name="LIPANJ" sheetId="9" r:id="rId2"/>
    <sheet name="VELJAČA" sheetId="7" state="hidden" r:id="rId3"/>
  </sheets>
  <definedNames>
    <definedName name="Br_fakture" localSheetId="1">#REF!</definedName>
    <definedName name="Br_fakture" localSheetId="2">#REF!</definedName>
    <definedName name="Br_fakture">#REF!</definedName>
    <definedName name="NazivTvrtke" localSheetId="1">LIPANJ!#REF!</definedName>
    <definedName name="NazivTvrtke" localSheetId="2">VELJAČA!#REF!</definedName>
    <definedName name="NazivTvrtke">'SIJEČANJ '!#REF!</definedName>
    <definedName name="PojedinostiOBrFakture">"PojedinostiOFakturi[Br fakture]"</definedName>
    <definedName name="rngInvoice" localSheetId="1">LIPANJ!#REF!</definedName>
    <definedName name="rngInvoice" localSheetId="2">VELJAČA!#REF!</definedName>
    <definedName name="rngInvoice">'SIJEČANJ '!#REF!</definedName>
    <definedName name="TraženjeKupca" localSheetId="1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9" l="1"/>
  <c r="F9" i="9"/>
  <c r="F26" i="9"/>
  <c r="F8" i="9"/>
  <c r="F24" i="9"/>
  <c r="F51" i="9"/>
  <c r="F14" i="9"/>
  <c r="F50" i="9"/>
  <c r="B56" i="9" a="1"/>
  <c r="B56" i="9" s="1"/>
  <c r="C56" i="9" a="1"/>
  <c r="C56" i="9" s="1"/>
  <c r="B50" i="9" a="1"/>
  <c r="B50" i="9" s="1"/>
  <c r="C50" i="9" a="1"/>
  <c r="C50" i="9" s="1"/>
  <c r="B51" i="9" a="1"/>
  <c r="B51" i="9" s="1"/>
  <c r="C51" i="9" a="1"/>
  <c r="C51" i="9" s="1"/>
  <c r="B53" i="9" a="1"/>
  <c r="B53" i="9" s="1"/>
  <c r="C53" i="9" a="1"/>
  <c r="C53" i="9" s="1"/>
  <c r="B54" i="9" a="1"/>
  <c r="B54" i="9" s="1"/>
  <c r="C54" i="9" a="1"/>
  <c r="C54" i="9" s="1"/>
  <c r="B52" i="9" a="1"/>
  <c r="B52" i="9" s="1"/>
  <c r="C52" i="9" a="1"/>
  <c r="C52" i="9" s="1"/>
  <c r="B55" i="9" a="1"/>
  <c r="B55" i="9" s="1"/>
  <c r="C55" i="9" a="1"/>
  <c r="C55" i="9" s="1"/>
  <c r="F38" i="1" l="1"/>
  <c r="F57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<sst xmlns="http://schemas.openxmlformats.org/spreadsheetml/2006/main" count="273" uniqueCount="120">
  <si>
    <t>T: Telefonski broj: 031/705-028</t>
  </si>
  <si>
    <t>Siječanj 2024.g.</t>
  </si>
  <si>
    <t>Iznos</t>
  </si>
  <si>
    <t>ZAGREB</t>
  </si>
  <si>
    <t>OSIJEK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</si>
  <si>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</si>
  <si>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</si>
  <si>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</si>
  <si>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</si>
  <si>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</si>
  <si>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</si>
  <si>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</si>
  <si>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</si>
  <si>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Veljača 2024.g.</t>
  </si>
  <si>
    <t>Naziv ustanove: Tehnička škola Virovitica</t>
  </si>
  <si>
    <t>Adresa: Zbora narodne garde 29</t>
  </si>
  <si>
    <t>Poštanski broj i grad: 33000 Virovitica</t>
  </si>
  <si>
    <t xml:space="preserve"> Telefonski broj: 033/725-777</t>
  </si>
  <si>
    <t>Web-mjesto: https://www.ss-tehnicka-vt.skole.hr/</t>
  </si>
  <si>
    <t>ČAZMATRANST - PROMET D.O.O.</t>
  </si>
  <si>
    <t>ČAZMA</t>
  </si>
  <si>
    <t>DIM VIROVITICA</t>
  </si>
  <si>
    <t>VIROVITICA</t>
  </si>
  <si>
    <t xml:space="preserve">32319 - OSTALE USLUGE ZA KOMUNIKACIJU I PRIJEVOZ </t>
  </si>
  <si>
    <t>32329 - INSPEKCIJSKI NALAZI S.Š.</t>
  </si>
  <si>
    <t>ZANATPROMET-TRGOVINA D.O.O.</t>
  </si>
  <si>
    <t>32244 - OSTALI MATERIJAL I DIJELOVI ZA TEKUĆE I INVESTICIJSKO ODRŽAVANJE</t>
  </si>
  <si>
    <t xml:space="preserve">FINANCIJSKA AGENCIJA </t>
  </si>
  <si>
    <t>34312 - USLUGE PLATNOG PROMETA</t>
  </si>
  <si>
    <t>32342 - IZNOŠENJE I ODVOZ SMEĆA</t>
  </si>
  <si>
    <t>HEP - OPSKRBA D.O.O.</t>
  </si>
  <si>
    <t>FLORA VTC D.O.O.</t>
  </si>
  <si>
    <t>32231 - ELEKTRIČNA ENERGIJA</t>
  </si>
  <si>
    <t xml:space="preserve">HP D.D. HRVATSKA POŠTA </t>
  </si>
  <si>
    <t xml:space="preserve">VELIKA GORICA </t>
  </si>
  <si>
    <t>32313 - POŠTARINA</t>
  </si>
  <si>
    <t xml:space="preserve">HRVATSKI TELEKOM D.D. </t>
  </si>
  <si>
    <t>32311 - USLUGE TELEFONA</t>
  </si>
  <si>
    <t xml:space="preserve">JVP GRADA VIROVITICE </t>
  </si>
  <si>
    <t>KTC D.D. P-46 VIROVITICA</t>
  </si>
  <si>
    <t>32214 - MATERIJAL I SREDSTVA ZA ČIŠĆENJE I ODRŽAVANJE</t>
  </si>
  <si>
    <t xml:space="preserve">MOJ DOM </t>
  </si>
  <si>
    <t xml:space="preserve">POSLOVNA LITERATURA D.O.O. </t>
  </si>
  <si>
    <t>32339 - OSTALE USLUGE PROMIDŽBE I INFORMIRANJA</t>
  </si>
  <si>
    <t xml:space="preserve">TELEMACH HRVATSKA D.O.O. </t>
  </si>
  <si>
    <t xml:space="preserve">VIRKOM D.O.O. </t>
  </si>
  <si>
    <t>32341 - OPSKRBA VODOM</t>
  </si>
  <si>
    <t>HEP - PLIN D.O.O.</t>
  </si>
  <si>
    <t>32233 - PLIN</t>
  </si>
  <si>
    <t>ZDRAVSTVENA USTANOVA LJEKARNE GRGIĆ</t>
  </si>
  <si>
    <t>32221 - NASTAVNI MATERIJAL</t>
  </si>
  <si>
    <t xml:space="preserve">BRANA D.O.O. </t>
  </si>
  <si>
    <t>32224 - NAMIRNICE</t>
  </si>
  <si>
    <t>HAJAC PROMET OBRT ZA PRIJEVOZ I TRGOVINU</t>
  </si>
  <si>
    <t>MARTIN</t>
  </si>
  <si>
    <t>POSLOVNI EDUKATOR ZA SAVJETOVANJE D.O.O.</t>
  </si>
  <si>
    <t>KAŠTEL SUĆURAC</t>
  </si>
  <si>
    <t>32212 - LITERATURA</t>
  </si>
  <si>
    <t>LIBUSOFT CICOM D.O.O.</t>
  </si>
  <si>
    <t>32389 - OSTALE RAČUNALNE USLUGE</t>
  </si>
  <si>
    <t>DUBROVNIK SUN D.O.O.</t>
  </si>
  <si>
    <t>DUBROVNIK</t>
  </si>
  <si>
    <t>32113 - SMJEŠTAJ NA SLUŽBENOM PUTOVANJU</t>
  </si>
  <si>
    <t xml:space="preserve">32115 - PRIJEVOZ NA SLUŽBENOM PUTOVANJU </t>
  </si>
  <si>
    <t xml:space="preserve">Naziv ustanove: Tehnička škola Virovitica </t>
  </si>
  <si>
    <t xml:space="preserve">Poštanski broj i grad: 33000 Virovitica </t>
  </si>
  <si>
    <t xml:space="preserve">Naziv platitelja </t>
  </si>
  <si>
    <t>Tehnička škola Virovitica</t>
  </si>
  <si>
    <t xml:space="preserve">Virovitičko - podravska županija </t>
  </si>
  <si>
    <t>32121 - NAKNADE ZA PRIJEVOZ NA POSAO I S POLA</t>
  </si>
  <si>
    <t>GDPR</t>
  </si>
  <si>
    <t xml:space="preserve">32111 - DNEVNICE ZA SLUŽBENI PUT </t>
  </si>
  <si>
    <t>32955 - NOVČANA NAKNADA POSLODAVCA ZBOG NEZAPOŠLJAVANJA OSOBA S INVALIDITETOM</t>
  </si>
  <si>
    <t xml:space="preserve">MINISTARSTVO ZNANOSTI I OBRAZOVANJA </t>
  </si>
  <si>
    <t>31111 - PLAĆE ZA ZAPOSLENE</t>
  </si>
  <si>
    <t>31212 - NAGRADE</t>
  </si>
  <si>
    <t>31216 - REGRES ZA GODIŠNJI ODMOR</t>
  </si>
  <si>
    <t>31219 - OSTALI NENAVEDENI RASHODI ZA ZAPOSLENE</t>
  </si>
  <si>
    <t>31321 - DOPRINOSI ZA OBVEZNO ZDRAVSTVENO OSIGURANJE</t>
  </si>
  <si>
    <t>E-pošta:   ured@ss-tehnicka-vt.skole.hr</t>
  </si>
  <si>
    <t>E - pošta: ured@ss-tehnicka-vt.skole.hr</t>
  </si>
  <si>
    <t>Web-mjesto: http://www.ss-tehnicka-vt.skole.hr/</t>
  </si>
  <si>
    <t>32349 - OSTALE KOMUNALNE USLUGE</t>
  </si>
  <si>
    <t>TELEMACH HRVATSKA D.O.O.</t>
  </si>
  <si>
    <t>HRVATSKI TELEKOM D.D.</t>
  </si>
  <si>
    <t>VIRKOM D.O.O.</t>
  </si>
  <si>
    <t>VELIKA GORICA</t>
  </si>
  <si>
    <t>A1 HRVATSKA D.O.O.</t>
  </si>
  <si>
    <t>GRAD VIROVITICA</t>
  </si>
  <si>
    <t>32111 - DNEVNICE ZA SLUŽBENI PUT U ZEMLJI</t>
  </si>
  <si>
    <t>MINISTARSTVO ZNANOSTI I OBRAZOVANJA</t>
  </si>
  <si>
    <t>32372 - UGOVORI O DJELU</t>
  </si>
  <si>
    <t>ŠANTIĆ PROMET D.O.O.</t>
  </si>
  <si>
    <t>CABUNA</t>
  </si>
  <si>
    <t>32234 - MOTORNI BENZIN I DIZEL GORIVO</t>
  </si>
  <si>
    <t>32999 - OSTALI NESPOMENUTI RASHODI POSLOVANJA</t>
  </si>
  <si>
    <t>32931 - REPREZENTACIJA</t>
  </si>
  <si>
    <t>32329 - OSTALE USLUGE TEKUĆEG I INVESTICIJSKOG ODRŽAVANJA</t>
  </si>
  <si>
    <t>32121 - PRIJEVOZ ZAPOSLENIKA</t>
  </si>
  <si>
    <t>FINANCIJSKA AGENCIJA</t>
  </si>
  <si>
    <t>KTC D.D. P-4A</t>
  </si>
  <si>
    <t>ZAŠTITAINSPEKT D.O.O.</t>
  </si>
  <si>
    <t>32113 - NAKNADE ZA SMJEŠTAJ NA SLUŽBENOM PUTU U ZEMLJI</t>
  </si>
  <si>
    <t>32955 - NOVČ.NAKNADA POSLODAVCA ZBOG NEZAPOŠLJAVANJA OSOBA S INVALIDITETOM</t>
  </si>
  <si>
    <t>DRŽAVNI PRORAČUN</t>
  </si>
  <si>
    <t>Srpanj 2024.g.</t>
  </si>
  <si>
    <t>GRAFOPROJEKT</t>
  </si>
  <si>
    <t>32391 - GRAFIČKE I TISKARSKE USLUGE</t>
  </si>
  <si>
    <t>KTC D.D. P-46</t>
  </si>
  <si>
    <t>PERIŠA J.D.O.O.</t>
  </si>
  <si>
    <t>JAVNI BILJEŽNIK D. FILIPOVIĆ-KOVAČIĆ</t>
  </si>
  <si>
    <t>32115 - NAKNADE ZA PRIJEVOZ NA SLUŽBENOM PUTU U ZEMLJI</t>
  </si>
  <si>
    <t>HP- HRVATSKA POŠTA D.D.</t>
  </si>
  <si>
    <t>LAKMUS D.O.O.</t>
  </si>
  <si>
    <t>BUZET</t>
  </si>
  <si>
    <t>LATICA CVJEĆARSKI OBRT</t>
  </si>
  <si>
    <t>HEP-PLIN D.O.O.</t>
  </si>
  <si>
    <t>HEP-OPSKRBA D.O.O</t>
  </si>
  <si>
    <t>32329 - INSPEKCIJSKI NALAZI SŠ.</t>
  </si>
  <si>
    <t>JAVOROVIĆ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</si>
</sst>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0" xfId="7" applyFont="1" applyAlignment="1">
      <alignment horizontal="center" vertical="center" wrapText="1"/>
    </xf>
    <xf numFmtId="0" fontId="0" fillId="35" borderId="0" xfId="0" applyNumberForma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6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15"/>
      <tableStyleElement type="headerRow" dxfId="114"/>
      <tableStyleElement type="totalRow" dxfId="113"/>
      <tableStyleElement type="firstColumn" dxfId="112"/>
      <tableStyleElement type="lastColumn" dxfId="111"/>
      <tableStyleElement type="firstRowStripe" dxfId="110"/>
      <tableStyleElement type="firstColumnStripe" dxfId="10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38" dataDxfId="108" totalsRowDxfId="107">
  <autoFilter ref="A6:F38" xr:uid="{00000000-0009-0000-0100-000004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000-000007000000}" name="Naziv primatelja" dataDxfId="106" totalsRowDxfId="105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4" totalsRowDxfId="103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2" totalsRowDxfId="101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00" totalsRowDxfId="99"/>
    <tableColumn id="1" xr3:uid="{00000000-0010-0000-0000-000001000000}" name="Naziv platitelja " dataDxfId="98" totalsRowDxfId="97"/>
    <tableColumn id="11" xr3:uid="{00000000-0010-0000-0000-00000B000000}" name="Iznos" totalsRowFunction="count" dataDxfId="96" totalsRowDxfId="9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akturaProjekta4" displayName="FakturaProjekta4" ref="A6:F57" dataDxfId="94" totalsRowDxfId="93">
  <autoFilter ref="A6:F57" xr:uid="{00000000-0009-0000-0100-000003000000}">
    <filterColumn colId="0" hiddenButton="1"/>
    <filterColumn colId="1" hiddenButton="1"/>
    <filterColumn colId="2" hiddenButton="1"/>
    <filterColumn colId="5" hiddenButton="1"/>
  </autoFilter>
  <tableColumns count="6">
    <tableColumn id="7" xr3:uid="{00000000-0010-0000-0100-000007000000}" name="Naziv primatelja" dataDxfId="92" totalsRowDxfId="91">
      <calculatedColumnFormula array="1">IFERROR(INDEX(#REF!,SMALL(IF(#REF!=rngInvoice,ROW(#REF!)-ROW(#REF!)), ROW(1:1)), MATCH($A$6,#REF!, 0)),"")</calculatedColumnFormula>
    </tableColumn>
    <tableColumn id="8" xr3:uid="{00000000-0010-0000-0100-000008000000}" name="OIB primatelja" dataDxfId="90" totalsRowDxfId="89" dataCellStyle="Normalno">
      <calculatedColumnFormula array="1">IFERROR(INDEX(#REF!,SMALL(IF(#REF!=rngInvoice,ROW(#REF!)-ROW(#REF!)), ROW(1:1)), MATCH($B$6,#REF!, 0)),"")</calculatedColumnFormula>
    </tableColumn>
    <tableColumn id="10" xr3:uid="{00000000-0010-0000-0100-00000A000000}" name="Sjedište primatelja" dataDxfId="88" totalsRowDxfId="87" dataCellStyle="Normalno">
      <calculatedColumnFormula array="1">IFERROR(INDEX(#REF!,SMALL(IF(#REF!=rngInvoice,ROW(#REF!)-ROW(#REF!)), ROW(1:1)), MATCH($C$6,#REF!, 0)),"")</calculatedColumnFormula>
    </tableColumn>
    <tableColumn id="3" xr3:uid="{00000000-0010-0000-0100-000003000000}" name="Vrsta rashoda i izdatka" dataDxfId="86" totalsRowDxfId="85"/>
    <tableColumn id="1" xr3:uid="{00000000-0010-0000-0100-000001000000}" name="Naziv platitelja " dataDxfId="84" totalsRowDxfId="83"/>
    <tableColumn id="11" xr3:uid="{00000000-0010-0000-0100-00000B000000}" name="Iznos" totalsRowFunction="count" dataDxfId="82" totalsRowDxfId="8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FakturaProjekta2" displayName="FakturaProjekta2" ref="A6:E37" headerRowDxfId="80" dataDxfId="79" totalsRowDxfId="78" headerRowCellStyle="Naslov 3">
  <autoFilter ref="A6:E37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200-000007000000}" name="Naziv primatelja" dataDxfId="77" totalsRowDxfId="76"/>
    <tableColumn id="8" xr3:uid="{00000000-0010-0000-0200-000008000000}" name="OIB primatelja" dataDxfId="75" totalsRowDxfId="74" dataCellStyle="Normalno"/>
    <tableColumn id="10" xr3:uid="{00000000-0010-0000-0200-00000A000000}" name="Sjedište primatelja" dataDxfId="73" totalsRowDxfId="72" dataCellStyle="Normalno"/>
    <tableColumn id="3" xr3:uid="{00000000-0010-0000-0200-000003000000}" name="Vrsta rashoda i izdatka" dataDxfId="71" totalsRowDxfId="70"/>
    <tableColumn id="11" xr3:uid="{00000000-0010-0000-0200-00000B000000}" name="Iznos" totalsRowFunction="count" dataDxfId="69" totalsRowDxfId="6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38"/>
  <sheetViews>
    <sheetView showGridLines="0" topLeftCell="A28" zoomScaleNormal="100" workbookViewId="0">
      <selection activeCell="D31" sqref="D31"/>
    </sheetView>
  </sheetViews>
  <sheetFormatPr defaultColWidth="9" defaultRowHeight="33.950000000000003" customHeight="1" x14ac:dyDescent="0.25"/>
  <cols>
    <col min="1" max="1" width="35.85546875" style="8" customWidth="1"/>
    <col min="2" max="2" width="24.7109375" style="8" customWidth="1"/>
    <col min="3" max="3" width="31" style="8" customWidth="1"/>
    <col min="4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2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0" t="s">
        <v>79</v>
      </c>
      <c r="D3" s="40"/>
      <c r="E3" s="40"/>
      <c r="F3" s="40"/>
      <c r="G3" s="4"/>
    </row>
    <row r="4" spans="1:8" ht="44.1" customHeight="1" x14ac:dyDescent="0.25">
      <c r="A4" s="13" t="s">
        <v>1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19</v>
      </c>
      <c r="B7" s="10">
        <v>96107776452</v>
      </c>
      <c r="C7" s="5" t="s">
        <v>20</v>
      </c>
      <c r="D7" s="11" t="s">
        <v>23</v>
      </c>
      <c r="E7" s="11" t="s">
        <v>67</v>
      </c>
      <c r="F7" s="12">
        <v>1200</v>
      </c>
      <c r="H7" s="28"/>
    </row>
    <row r="8" spans="1:8" s="2" customFormat="1" ht="33.75" customHeight="1" x14ac:dyDescent="0.25">
      <c r="A8" s="7" t="s">
        <v>21</v>
      </c>
      <c r="B8" s="10">
        <v>38577310772</v>
      </c>
      <c r="C8" s="5" t="s">
        <v>22</v>
      </c>
      <c r="D8" s="11" t="s">
        <v>24</v>
      </c>
      <c r="E8" s="11" t="s">
        <v>68</v>
      </c>
      <c r="F8" s="12">
        <v>98.2</v>
      </c>
      <c r="H8" s="28"/>
    </row>
    <row r="9" spans="1:8" s="2" customFormat="1" ht="50.2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v>918.69</v>
      </c>
      <c r="H9" s="28"/>
    </row>
    <row r="10" spans="1:8" s="2" customFormat="1" ht="33.75" customHeight="1" x14ac:dyDescent="0.25">
      <c r="A10" s="7" t="s">
        <v>27</v>
      </c>
      <c r="B10" s="10">
        <v>85821130368</v>
      </c>
      <c r="C10" s="5" t="s">
        <v>3</v>
      </c>
      <c r="D10" s="5" t="s">
        <v>28</v>
      </c>
      <c r="E10" s="11" t="s">
        <v>68</v>
      </c>
      <c r="F10" s="12">
        <v>17.84</v>
      </c>
      <c r="H10" s="28"/>
    </row>
    <row r="11" spans="1:8" s="2" customFormat="1" ht="33.75" customHeight="1" x14ac:dyDescent="0.25">
      <c r="A11" s="7" t="s">
        <v>31</v>
      </c>
      <c r="B11" s="10">
        <v>54521868069</v>
      </c>
      <c r="C11" s="5" t="s">
        <v>22</v>
      </c>
      <c r="D11" s="5" t="s">
        <v>29</v>
      </c>
      <c r="E11" s="11" t="s">
        <v>68</v>
      </c>
      <c r="F11" s="12">
        <v>55.74</v>
      </c>
      <c r="H11" s="28"/>
    </row>
    <row r="12" spans="1:8" s="2" customFormat="1" ht="37.5" customHeight="1" x14ac:dyDescent="0.25">
      <c r="A12" s="7" t="s">
        <v>30</v>
      </c>
      <c r="B12" s="26">
        <v>63073332379</v>
      </c>
      <c r="C12" s="5" t="s">
        <v>3</v>
      </c>
      <c r="D12" s="11" t="s">
        <v>32</v>
      </c>
      <c r="E12" s="11" t="s">
        <v>68</v>
      </c>
      <c r="F12" s="12">
        <v>1802.77</v>
      </c>
      <c r="H12" s="28"/>
    </row>
    <row r="13" spans="1:8" s="2" customFormat="1" ht="40.5" customHeight="1" x14ac:dyDescent="0.25">
      <c r="A13" s="7" t="s">
        <v>33</v>
      </c>
      <c r="B13" s="16">
        <v>87311810356</v>
      </c>
      <c r="C13" s="5" t="s">
        <v>34</v>
      </c>
      <c r="D13" s="11" t="s">
        <v>35</v>
      </c>
      <c r="E13" s="11" t="s">
        <v>68</v>
      </c>
      <c r="F13" s="12">
        <v>48.28</v>
      </c>
      <c r="H13" s="28"/>
    </row>
    <row r="14" spans="1:8" s="2" customFormat="1" ht="40.5" customHeight="1" x14ac:dyDescent="0.25">
      <c r="A14" s="7" t="s">
        <v>36</v>
      </c>
      <c r="B14" s="22">
        <v>81793146560</v>
      </c>
      <c r="C14" s="5" t="s">
        <v>3</v>
      </c>
      <c r="D14" s="11" t="s">
        <v>37</v>
      </c>
      <c r="E14" s="11" t="s">
        <v>68</v>
      </c>
      <c r="F14" s="12">
        <v>11.61</v>
      </c>
      <c r="H14" s="28"/>
    </row>
    <row r="15" spans="1:8" s="2" customFormat="1" ht="44.25" customHeight="1" x14ac:dyDescent="0.25">
      <c r="A15" s="7" t="s">
        <v>38</v>
      </c>
      <c r="B15" s="16">
        <v>72139518512</v>
      </c>
      <c r="C15" s="5" t="s">
        <v>22</v>
      </c>
      <c r="D15" s="5" t="s">
        <v>24</v>
      </c>
      <c r="E15" s="11" t="s">
        <v>68</v>
      </c>
      <c r="F15" s="12">
        <v>513.91</v>
      </c>
      <c r="H15" s="28"/>
    </row>
    <row r="16" spans="1:8" s="2" customFormat="1" ht="40.5" customHeight="1" x14ac:dyDescent="0.25">
      <c r="A16" s="7" t="s">
        <v>39</v>
      </c>
      <c r="B16" s="22">
        <v>95970838122</v>
      </c>
      <c r="C16" s="5" t="s">
        <v>22</v>
      </c>
      <c r="D16" s="11" t="s">
        <v>40</v>
      </c>
      <c r="E16" s="11" t="s">
        <v>68</v>
      </c>
      <c r="F16" s="12">
        <v>85.28</v>
      </c>
      <c r="H16" s="28"/>
    </row>
    <row r="17" spans="1:8" s="2" customFormat="1" ht="40.5" customHeight="1" x14ac:dyDescent="0.25">
      <c r="A17" s="7" t="s">
        <v>41</v>
      </c>
      <c r="B17" s="16">
        <v>60473318345</v>
      </c>
      <c r="C17" s="5" t="s">
        <v>22</v>
      </c>
      <c r="D17" s="11" t="s">
        <v>26</v>
      </c>
      <c r="E17" s="11" t="s">
        <v>68</v>
      </c>
      <c r="F17" s="12">
        <v>214.76</v>
      </c>
      <c r="H17" s="28"/>
    </row>
    <row r="18" spans="1:8" s="2" customFormat="1" ht="51.75" customHeight="1" x14ac:dyDescent="0.25">
      <c r="A18" s="7" t="s">
        <v>42</v>
      </c>
      <c r="B18" s="22">
        <v>80800318</v>
      </c>
      <c r="C18" s="5" t="s">
        <v>3</v>
      </c>
      <c r="D18" s="5" t="s">
        <v>43</v>
      </c>
      <c r="E18" s="11" t="s">
        <v>68</v>
      </c>
      <c r="F18" s="12">
        <v>162.77000000000001</v>
      </c>
      <c r="H18" s="28"/>
    </row>
    <row r="19" spans="1:8" s="2" customFormat="1" ht="40.5" customHeight="1" x14ac:dyDescent="0.25">
      <c r="A19" s="7" t="s">
        <v>44</v>
      </c>
      <c r="B19" s="16">
        <v>70133616033</v>
      </c>
      <c r="C19" s="5" t="s">
        <v>3</v>
      </c>
      <c r="D19" s="5" t="s">
        <v>37</v>
      </c>
      <c r="E19" s="11" t="s">
        <v>68</v>
      </c>
      <c r="F19" s="12">
        <v>31.86</v>
      </c>
      <c r="H19" s="28"/>
    </row>
    <row r="20" spans="1:8" s="2" customFormat="1" ht="40.5" customHeight="1" x14ac:dyDescent="0.25">
      <c r="A20" s="7" t="s">
        <v>45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169.94</v>
      </c>
      <c r="H20" s="28"/>
    </row>
    <row r="21" spans="1:8" s="2" customFormat="1" ht="40.5" customHeight="1" x14ac:dyDescent="0.25">
      <c r="A21" s="7" t="s">
        <v>47</v>
      </c>
      <c r="B21" s="16">
        <v>41317489366</v>
      </c>
      <c r="C21" s="5" t="s">
        <v>4</v>
      </c>
      <c r="D21" s="5" t="s">
        <v>48</v>
      </c>
      <c r="E21" s="11" t="s">
        <v>68</v>
      </c>
      <c r="F21" s="12">
        <v>11346.95</v>
      </c>
      <c r="H21" s="28"/>
    </row>
    <row r="22" spans="1:8" s="2" customFormat="1" ht="50.25" customHeight="1" x14ac:dyDescent="0.25">
      <c r="A22" s="14" t="s">
        <v>49</v>
      </c>
      <c r="B22" s="22">
        <v>3444881671</v>
      </c>
      <c r="C22" s="5" t="s">
        <v>22</v>
      </c>
      <c r="D22" s="5" t="s">
        <v>50</v>
      </c>
      <c r="E22" s="11" t="s">
        <v>68</v>
      </c>
      <c r="F22" s="12">
        <v>335.23</v>
      </c>
      <c r="H22" s="28"/>
    </row>
    <row r="23" spans="1:8" s="2" customFormat="1" ht="36.75" customHeight="1" x14ac:dyDescent="0.25">
      <c r="A23" s="7" t="s">
        <v>51</v>
      </c>
      <c r="B23" s="10">
        <v>84154988927</v>
      </c>
      <c r="C23" s="5" t="s">
        <v>22</v>
      </c>
      <c r="D23" s="11" t="s">
        <v>52</v>
      </c>
      <c r="E23" s="11" t="s">
        <v>68</v>
      </c>
      <c r="F23" s="12">
        <v>333.8</v>
      </c>
      <c r="H23" s="28"/>
    </row>
    <row r="24" spans="1:8" s="2" customFormat="1" ht="48" customHeight="1" x14ac:dyDescent="0.25">
      <c r="A24" s="14" t="s">
        <v>53</v>
      </c>
      <c r="B24" s="10">
        <v>16298058399</v>
      </c>
      <c r="C24" s="5" t="s">
        <v>54</v>
      </c>
      <c r="D24" s="11" t="s">
        <v>50</v>
      </c>
      <c r="E24" s="11" t="s">
        <v>68</v>
      </c>
      <c r="F24" s="12">
        <v>868.75</v>
      </c>
      <c r="H24" s="28"/>
    </row>
    <row r="25" spans="1:8" s="2" customFormat="1" ht="33.75" customHeight="1" x14ac:dyDescent="0.25">
      <c r="A25" s="14" t="s">
        <v>55</v>
      </c>
      <c r="B25" s="10">
        <v>45065170578</v>
      </c>
      <c r="C25" s="5" t="s">
        <v>56</v>
      </c>
      <c r="D25" s="11" t="s">
        <v>57</v>
      </c>
      <c r="E25" s="11" t="s">
        <v>68</v>
      </c>
      <c r="F25" s="12">
        <v>150</v>
      </c>
      <c r="H25" s="28"/>
    </row>
    <row r="26" spans="1:8" s="2" customFormat="1" ht="33.75" customHeight="1" x14ac:dyDescent="0.25">
      <c r="A26" s="7" t="s">
        <v>58</v>
      </c>
      <c r="B26" s="10">
        <v>14506572540</v>
      </c>
      <c r="C26" s="5" t="s">
        <v>3</v>
      </c>
      <c r="D26" s="11" t="s">
        <v>59</v>
      </c>
      <c r="E26" s="11" t="s">
        <v>68</v>
      </c>
      <c r="F26" s="12">
        <v>315.44</v>
      </c>
      <c r="H26" s="28"/>
    </row>
    <row r="27" spans="1:8" s="2" customFormat="1" ht="42.75" customHeight="1" x14ac:dyDescent="0.25">
      <c r="A27" s="7" t="s">
        <v>60</v>
      </c>
      <c r="B27" s="10">
        <v>60174672203</v>
      </c>
      <c r="C27" s="5" t="s">
        <v>61</v>
      </c>
      <c r="D27" s="11" t="s">
        <v>62</v>
      </c>
      <c r="E27" s="11" t="s">
        <v>68</v>
      </c>
      <c r="F27" s="12">
        <v>142</v>
      </c>
      <c r="H27" s="28"/>
    </row>
    <row r="28" spans="1:8" s="2" customFormat="1" ht="48.75" customHeight="1" x14ac:dyDescent="0.25">
      <c r="A28" s="7" t="s">
        <v>60</v>
      </c>
      <c r="B28" s="10">
        <v>60174672203</v>
      </c>
      <c r="C28" s="5" t="s">
        <v>61</v>
      </c>
      <c r="D28" s="11" t="s">
        <v>63</v>
      </c>
      <c r="E28" s="11" t="s">
        <v>68</v>
      </c>
      <c r="F28" s="12">
        <v>75</v>
      </c>
      <c r="H28" s="28"/>
    </row>
    <row r="29" spans="1:8" s="2" customFormat="1" ht="51.75" customHeight="1" x14ac:dyDescent="0.25">
      <c r="A29" s="7" t="s">
        <v>5</v>
      </c>
      <c r="B29" s="10"/>
      <c r="C29" s="5"/>
      <c r="D29" s="11" t="s">
        <v>69</v>
      </c>
      <c r="E29" s="11" t="s">
        <v>68</v>
      </c>
      <c r="F29" s="12">
        <v>2091.37</v>
      </c>
      <c r="H29" s="28"/>
    </row>
    <row r="30" spans="1:8" s="2" customFormat="1" ht="33.950000000000003" customHeight="1" x14ac:dyDescent="0.25">
      <c r="A30" s="7" t="s">
        <v>70</v>
      </c>
      <c r="B30" s="10"/>
      <c r="C30" s="5"/>
      <c r="D30" s="5" t="s">
        <v>71</v>
      </c>
      <c r="E30" s="11" t="s">
        <v>68</v>
      </c>
      <c r="F30" s="12">
        <v>352.05</v>
      </c>
      <c r="H30" s="28"/>
    </row>
    <row r="31" spans="1:8" s="2" customFormat="1" ht="33.950000000000003" customHeight="1" x14ac:dyDescent="0.25">
      <c r="A31" s="7" t="s">
        <v>70</v>
      </c>
      <c r="B31" s="10"/>
      <c r="C31" s="5"/>
      <c r="D31" s="11" t="s">
        <v>63</v>
      </c>
      <c r="E31" s="11" t="s">
        <v>68</v>
      </c>
      <c r="F31" s="12">
        <v>61.4</v>
      </c>
      <c r="H31" s="28"/>
    </row>
    <row r="32" spans="1:8" s="2" customFormat="1" ht="33.950000000000003" customHeight="1" x14ac:dyDescent="0.25">
      <c r="A32" s="7" t="s">
        <v>6</v>
      </c>
      <c r="B32" s="10"/>
      <c r="C32" s="5"/>
      <c r="D32" s="11" t="s">
        <v>72</v>
      </c>
      <c r="E32" s="11" t="s">
        <v>73</v>
      </c>
      <c r="F32" s="12">
        <v>280</v>
      </c>
      <c r="H32" s="28"/>
    </row>
    <row r="33" spans="1:8" s="2" customFormat="1" ht="40.5" customHeight="1" x14ac:dyDescent="0.25">
      <c r="A33" s="14" t="s">
        <v>70</v>
      </c>
      <c r="B33" s="10"/>
      <c r="C33" s="5"/>
      <c r="D33" s="11" t="s">
        <v>74</v>
      </c>
      <c r="E33" s="11" t="s">
        <v>73</v>
      </c>
      <c r="F33" s="12">
        <v>102758.44</v>
      </c>
      <c r="H33" s="28"/>
    </row>
    <row r="34" spans="1:8" s="2" customFormat="1" ht="33.950000000000003" customHeight="1" x14ac:dyDescent="0.25">
      <c r="A34" s="7" t="s">
        <v>70</v>
      </c>
      <c r="B34" s="10"/>
      <c r="C34" s="5"/>
      <c r="D34" s="11" t="s">
        <v>75</v>
      </c>
      <c r="E34" s="11" t="s">
        <v>73</v>
      </c>
      <c r="F34" s="12">
        <v>280</v>
      </c>
      <c r="H34" s="28"/>
    </row>
    <row r="35" spans="1:8" s="2" customFormat="1" ht="33.950000000000003" customHeight="1" x14ac:dyDescent="0.25">
      <c r="A35" s="7" t="s">
        <v>70</v>
      </c>
      <c r="B35" s="10"/>
      <c r="C35" s="5"/>
      <c r="D35" s="11" t="s">
        <v>76</v>
      </c>
      <c r="E35" s="11" t="s">
        <v>73</v>
      </c>
      <c r="F35" s="12">
        <v>300</v>
      </c>
      <c r="H35" s="28"/>
    </row>
    <row r="36" spans="1:8" s="2" customFormat="1" ht="33.950000000000003" customHeight="1" x14ac:dyDescent="0.25">
      <c r="A36" s="7" t="s">
        <v>70</v>
      </c>
      <c r="B36" s="10"/>
      <c r="C36" s="5"/>
      <c r="D36" s="11" t="s">
        <v>77</v>
      </c>
      <c r="E36" s="11" t="s">
        <v>73</v>
      </c>
      <c r="F36" s="12">
        <v>220.72</v>
      </c>
      <c r="H36" s="28"/>
    </row>
    <row r="37" spans="1:8" s="2" customFormat="1" ht="33.950000000000003" customHeight="1" x14ac:dyDescent="0.25">
      <c r="A37" s="7" t="s">
        <v>70</v>
      </c>
      <c r="B37" s="10"/>
      <c r="C37" s="5"/>
      <c r="D37" s="11" t="s">
        <v>78</v>
      </c>
      <c r="E37" s="11" t="s">
        <v>73</v>
      </c>
      <c r="F37" s="12">
        <v>16955.099999999999</v>
      </c>
      <c r="H37" s="28"/>
    </row>
    <row r="38" spans="1:8" s="21" customFormat="1" ht="33.950000000000003" customHeight="1" x14ac:dyDescent="0.25">
      <c r="A38" s="17" t="s">
        <v>7</v>
      </c>
      <c r="B38" s="18"/>
      <c r="C38" s="19"/>
      <c r="D38" s="19"/>
      <c r="E38" s="19"/>
      <c r="F38" s="20">
        <f>SUM(F7:F37)</f>
        <v>142197.9</v>
      </c>
      <c r="H38" s="29"/>
    </row>
  </sheetData>
  <sheetProtection selectLockedCells="1"/>
  <mergeCells count="6">
    <mergeCell ref="A5:F5"/>
    <mergeCell ref="A1:F1"/>
    <mergeCell ref="A2:B2"/>
    <mergeCell ref="A3:B3"/>
    <mergeCell ref="D2:F2"/>
    <mergeCell ref="D3:F3"/>
  </mergeCells>
  <phoneticPr fontId="2" type="noConversion"/>
  <conditionalFormatting sqref="A12:A22 C18 A38:E38">
    <cfRule type="expression" dxfId="67" priority="7">
      <formula>MOD(ROW(),2)=0</formula>
    </cfRule>
  </conditionalFormatting>
  <conditionalFormatting sqref="A7:E7 A8:D11 E8:E31">
    <cfRule type="expression" dxfId="66" priority="6">
      <formula>MOD(ROW(),2)=0</formula>
    </cfRule>
  </conditionalFormatting>
  <conditionalFormatting sqref="C12:D16 D18 C19:D22 A23:D24 A25:C26 C17 A27:D31 A32:E37">
    <cfRule type="expression" dxfId="65" priority="25">
      <formula>MOD(ROW(),2)=0</formula>
    </cfRule>
  </conditionalFormatting>
  <conditionalFormatting sqref="D25:D26">
    <cfRule type="expression" dxfId="64" priority="3">
      <formula>MOD(ROW(),2)=0</formula>
    </cfRule>
  </conditionalFormatting>
  <conditionalFormatting sqref="F7:F38">
    <cfRule type="expression" dxfId="63" priority="4">
      <formula>MOD(ROW(),2)=0</formula>
    </cfRule>
    <cfRule type="expression" dxfId="62" priority="5">
      <formula>MOD(ROW(),2)=1</formula>
    </cfRule>
  </conditionalFormatting>
  <conditionalFormatting sqref="D17">
    <cfRule type="expression" dxfId="61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H61"/>
  <sheetViews>
    <sheetView showGridLines="0" tabSelected="1" topLeftCell="A41" zoomScaleNormal="100" workbookViewId="0">
      <selection activeCell="A57" sqref="A57:XFD57"/>
    </sheetView>
  </sheetViews>
  <sheetFormatPr defaultColWidth="9" defaultRowHeight="33.950000000000003" customHeight="1" x14ac:dyDescent="0.25"/>
  <cols>
    <col min="1" max="1" width="39.7109375" style="8" customWidth="1"/>
    <col min="2" max="2" width="24.7109375" style="8" customWidth="1"/>
    <col min="3" max="3" width="28.28515625" style="8" customWidth="1"/>
    <col min="4" max="4" width="56.7109375" style="8" customWidth="1"/>
    <col min="5" max="5" width="47.5703125" style="8" customWidth="1"/>
    <col min="6" max="6" width="21.42578125" style="8" customWidth="1"/>
    <col min="7" max="7" width="0.28515625" style="1" customWidth="1"/>
    <col min="8" max="8" width="11.28515625" style="27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6" t="s">
        <v>14</v>
      </c>
      <c r="B1" s="36"/>
      <c r="C1" s="36"/>
      <c r="D1" s="36"/>
      <c r="E1" s="36"/>
      <c r="F1" s="36"/>
      <c r="G1" s="3"/>
    </row>
    <row r="2" spans="1:8" ht="37.5" customHeight="1" thickTop="1" x14ac:dyDescent="0.25">
      <c r="A2" s="37" t="s">
        <v>15</v>
      </c>
      <c r="B2" s="37"/>
      <c r="C2" s="33" t="s">
        <v>17</v>
      </c>
      <c r="D2" s="39" t="s">
        <v>18</v>
      </c>
      <c r="E2" s="39"/>
      <c r="F2" s="39"/>
      <c r="G2" s="4"/>
    </row>
    <row r="3" spans="1:8" ht="47.25" customHeight="1" x14ac:dyDescent="0.25">
      <c r="A3" s="38" t="s">
        <v>16</v>
      </c>
      <c r="B3" s="38"/>
      <c r="C3" s="34" t="s">
        <v>79</v>
      </c>
      <c r="D3" s="40"/>
      <c r="E3" s="40"/>
      <c r="F3" s="40"/>
      <c r="G3" s="4"/>
    </row>
    <row r="4" spans="1:8" ht="44.1" customHeight="1" x14ac:dyDescent="0.25">
      <c r="A4" s="32" t="s">
        <v>105</v>
      </c>
      <c r="B4" s="9"/>
      <c r="C4" s="9"/>
      <c r="D4" s="9"/>
      <c r="E4" s="9"/>
      <c r="F4" s="9"/>
    </row>
    <row r="5" spans="1:8" ht="44.1" customHeight="1" x14ac:dyDescent="0.25">
      <c r="A5" s="35" t="s">
        <v>12</v>
      </c>
      <c r="B5" s="35"/>
      <c r="C5" s="35"/>
      <c r="D5" s="35"/>
      <c r="E5" s="35"/>
      <c r="F5" s="35"/>
    </row>
    <row r="6" spans="1:8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66</v>
      </c>
      <c r="F6" s="6" t="s">
        <v>2</v>
      </c>
      <c r="H6" s="28"/>
    </row>
    <row r="7" spans="1:8" s="2" customFormat="1" ht="33.75" customHeight="1" x14ac:dyDescent="0.25">
      <c r="A7" s="7" t="s">
        <v>106</v>
      </c>
      <c r="B7" s="10">
        <v>40897098424</v>
      </c>
      <c r="C7" s="5" t="s">
        <v>22</v>
      </c>
      <c r="D7" s="11" t="s">
        <v>107</v>
      </c>
      <c r="E7" s="11" t="s">
        <v>68</v>
      </c>
      <c r="F7" s="12">
        <v>40.96</v>
      </c>
      <c r="H7" s="28"/>
    </row>
    <row r="8" spans="1:8" s="2" customFormat="1" ht="33.75" customHeight="1" x14ac:dyDescent="0.25">
      <c r="A8" s="7" t="s">
        <v>108</v>
      </c>
      <c r="B8" s="10">
        <v>95970838122</v>
      </c>
      <c r="C8" s="5" t="s">
        <v>22</v>
      </c>
      <c r="D8" s="11" t="s">
        <v>96</v>
      </c>
      <c r="E8" s="11" t="s">
        <v>68</v>
      </c>
      <c r="F8" s="12">
        <f>54.96+35.68+53.54+12.48</f>
        <v>156.66</v>
      </c>
      <c r="H8" s="28"/>
    </row>
    <row r="9" spans="1:8" s="2" customFormat="1" ht="34.5" customHeight="1" x14ac:dyDescent="0.25">
      <c r="A9" s="7" t="s">
        <v>25</v>
      </c>
      <c r="B9" s="10">
        <v>48092682308</v>
      </c>
      <c r="C9" s="5" t="s">
        <v>22</v>
      </c>
      <c r="D9" s="11" t="s">
        <v>26</v>
      </c>
      <c r="E9" s="11" t="s">
        <v>68</v>
      </c>
      <c r="F9" s="12">
        <f>22.04+32.68+21.8+60.21+18.16+105.11</f>
        <v>260</v>
      </c>
      <c r="H9" s="28"/>
    </row>
    <row r="10" spans="1:8" s="2" customFormat="1" ht="33.75" customHeight="1" x14ac:dyDescent="0.25">
      <c r="A10" s="7" t="s">
        <v>109</v>
      </c>
      <c r="B10" s="10">
        <v>35795744126</v>
      </c>
      <c r="C10" s="5" t="s">
        <v>22</v>
      </c>
      <c r="D10" s="11" t="s">
        <v>97</v>
      </c>
      <c r="E10" s="11" t="s">
        <v>68</v>
      </c>
      <c r="F10" s="12">
        <v>337.5</v>
      </c>
      <c r="H10" s="28"/>
    </row>
    <row r="11" spans="1:8" s="2" customFormat="1" ht="33.75" customHeight="1" x14ac:dyDescent="0.25">
      <c r="A11" s="7" t="s">
        <v>110</v>
      </c>
      <c r="B11" s="10">
        <v>64617490667</v>
      </c>
      <c r="C11" s="5" t="s">
        <v>22</v>
      </c>
      <c r="D11" s="5" t="s">
        <v>95</v>
      </c>
      <c r="E11" s="11" t="s">
        <v>68</v>
      </c>
      <c r="F11" s="12">
        <v>63.83</v>
      </c>
      <c r="H11" s="28"/>
    </row>
    <row r="12" spans="1:8" s="2" customFormat="1" ht="37.5" customHeight="1" x14ac:dyDescent="0.25">
      <c r="A12" s="7" t="s">
        <v>92</v>
      </c>
      <c r="B12" s="26">
        <v>26398991713</v>
      </c>
      <c r="C12" s="5" t="s">
        <v>93</v>
      </c>
      <c r="D12" s="11" t="s">
        <v>50</v>
      </c>
      <c r="E12" s="11" t="s">
        <v>68</v>
      </c>
      <c r="F12" s="12">
        <v>107.99</v>
      </c>
      <c r="H12" s="28"/>
    </row>
    <row r="13" spans="1:8" s="2" customFormat="1" ht="40.5" customHeight="1" x14ac:dyDescent="0.25">
      <c r="A13" s="7" t="s">
        <v>112</v>
      </c>
      <c r="B13" s="16">
        <v>87311810356</v>
      </c>
      <c r="C13" s="5" t="s">
        <v>86</v>
      </c>
      <c r="D13" s="11" t="s">
        <v>35</v>
      </c>
      <c r="E13" s="11" t="s">
        <v>68</v>
      </c>
      <c r="F13" s="12">
        <v>26.58</v>
      </c>
      <c r="H13" s="28"/>
    </row>
    <row r="14" spans="1:8" s="2" customFormat="1" ht="40.5" customHeight="1" x14ac:dyDescent="0.25">
      <c r="A14" s="7" t="s">
        <v>99</v>
      </c>
      <c r="B14" s="16">
        <v>85821130368</v>
      </c>
      <c r="C14" s="5" t="s">
        <v>3</v>
      </c>
      <c r="D14" s="11" t="s">
        <v>28</v>
      </c>
      <c r="E14" s="11" t="s">
        <v>68</v>
      </c>
      <c r="F14" s="12">
        <f>64.7+1.91</f>
        <v>66.61</v>
      </c>
      <c r="H14" s="28"/>
    </row>
    <row r="15" spans="1:8" s="2" customFormat="1" ht="44.25" customHeight="1" x14ac:dyDescent="0.25">
      <c r="A15" s="7" t="s">
        <v>84</v>
      </c>
      <c r="B15" s="16">
        <v>81793146560</v>
      </c>
      <c r="C15" s="5" t="s">
        <v>3</v>
      </c>
      <c r="D15" s="5" t="s">
        <v>37</v>
      </c>
      <c r="E15" s="11" t="s">
        <v>68</v>
      </c>
      <c r="F15" s="12">
        <v>11.61</v>
      </c>
      <c r="H15" s="28"/>
    </row>
    <row r="16" spans="1:8" s="2" customFormat="1" ht="40.5" customHeight="1" x14ac:dyDescent="0.25">
      <c r="A16" s="7" t="s">
        <v>83</v>
      </c>
      <c r="B16" s="22">
        <v>70133616033</v>
      </c>
      <c r="C16" s="5" t="s">
        <v>3</v>
      </c>
      <c r="D16" s="11" t="s">
        <v>37</v>
      </c>
      <c r="E16" s="11" t="s">
        <v>68</v>
      </c>
      <c r="F16" s="12">
        <v>35.4</v>
      </c>
      <c r="H16" s="28"/>
    </row>
    <row r="17" spans="1:8" s="2" customFormat="1" ht="40.5" customHeight="1" x14ac:dyDescent="0.25">
      <c r="A17" s="7" t="s">
        <v>31</v>
      </c>
      <c r="B17" s="22">
        <v>54521868069</v>
      </c>
      <c r="C17" s="5" t="s">
        <v>22</v>
      </c>
      <c r="D17" s="5" t="s">
        <v>29</v>
      </c>
      <c r="E17" s="11" t="s">
        <v>68</v>
      </c>
      <c r="F17" s="12">
        <v>113.75</v>
      </c>
      <c r="H17" s="28"/>
    </row>
    <row r="18" spans="1:8" s="2" customFormat="1" ht="51.75" customHeight="1" x14ac:dyDescent="0.25">
      <c r="A18" s="7" t="s">
        <v>113</v>
      </c>
      <c r="B18" s="22">
        <v>97943998009</v>
      </c>
      <c r="C18" s="5" t="s">
        <v>114</v>
      </c>
      <c r="D18" s="5" t="s">
        <v>40</v>
      </c>
      <c r="E18" s="11" t="s">
        <v>68</v>
      </c>
      <c r="F18" s="12">
        <v>30.5</v>
      </c>
      <c r="H18" s="28"/>
    </row>
    <row r="19" spans="1:8" s="2" customFormat="1" ht="40.5" customHeight="1" x14ac:dyDescent="0.25">
      <c r="A19" s="7" t="s">
        <v>87</v>
      </c>
      <c r="B19" s="10">
        <v>29524210204</v>
      </c>
      <c r="C19" s="5" t="s">
        <v>3</v>
      </c>
      <c r="D19" s="5" t="s">
        <v>37</v>
      </c>
      <c r="E19" s="11" t="s">
        <v>68</v>
      </c>
      <c r="F19" s="12">
        <v>72.180000000000007</v>
      </c>
      <c r="H19" s="28"/>
    </row>
    <row r="20" spans="1:8" s="2" customFormat="1" ht="40.5" customHeight="1" x14ac:dyDescent="0.25">
      <c r="A20" s="7" t="s">
        <v>85</v>
      </c>
      <c r="B20" s="22">
        <v>55802054231</v>
      </c>
      <c r="C20" s="5" t="s">
        <v>22</v>
      </c>
      <c r="D20" s="5" t="s">
        <v>46</v>
      </c>
      <c r="E20" s="11" t="s">
        <v>68</v>
      </c>
      <c r="F20" s="12">
        <v>276.08999999999997</v>
      </c>
      <c r="H20" s="28"/>
    </row>
    <row r="21" spans="1:8" s="2" customFormat="1" ht="40.5" customHeight="1" x14ac:dyDescent="0.25">
      <c r="A21" s="7" t="s">
        <v>88</v>
      </c>
      <c r="B21" s="16">
        <v>89075064271</v>
      </c>
      <c r="C21" s="5" t="s">
        <v>22</v>
      </c>
      <c r="D21" s="5" t="s">
        <v>82</v>
      </c>
      <c r="E21" s="11" t="s">
        <v>68</v>
      </c>
      <c r="F21" s="12">
        <v>896.5</v>
      </c>
      <c r="H21" s="28"/>
    </row>
    <row r="22" spans="1:8" s="2" customFormat="1" ht="50.25" customHeight="1" x14ac:dyDescent="0.25">
      <c r="A22" s="14" t="s">
        <v>58</v>
      </c>
      <c r="B22" s="22">
        <v>14506572540</v>
      </c>
      <c r="C22" s="5" t="s">
        <v>3</v>
      </c>
      <c r="D22" s="11" t="s">
        <v>59</v>
      </c>
      <c r="E22" s="11" t="s">
        <v>68</v>
      </c>
      <c r="F22" s="12">
        <v>315.44</v>
      </c>
      <c r="H22" s="28"/>
    </row>
    <row r="23" spans="1:8" s="2" customFormat="1" ht="36.75" customHeight="1" x14ac:dyDescent="0.25">
      <c r="A23" s="7" t="s">
        <v>115</v>
      </c>
      <c r="B23" s="16">
        <v>83208253693</v>
      </c>
      <c r="C23" s="5" t="s">
        <v>22</v>
      </c>
      <c r="D23" s="5" t="s">
        <v>95</v>
      </c>
      <c r="E23" s="11" t="s">
        <v>68</v>
      </c>
      <c r="F23" s="12">
        <v>70</v>
      </c>
      <c r="H23" s="28"/>
    </row>
    <row r="24" spans="1:8" s="2" customFormat="1" ht="48" customHeight="1" x14ac:dyDescent="0.25">
      <c r="A24" s="7" t="s">
        <v>116</v>
      </c>
      <c r="B24" s="10">
        <v>41317489366</v>
      </c>
      <c r="C24" s="5" t="s">
        <v>4</v>
      </c>
      <c r="D24" s="5" t="s">
        <v>48</v>
      </c>
      <c r="E24" s="11" t="s">
        <v>68</v>
      </c>
      <c r="F24" s="12">
        <f>5.58+2.78</f>
        <v>8.36</v>
      </c>
      <c r="H24" s="28"/>
    </row>
    <row r="25" spans="1:8" s="2" customFormat="1" ht="33.75" customHeight="1" x14ac:dyDescent="0.25">
      <c r="A25" s="14" t="s">
        <v>117</v>
      </c>
      <c r="B25" s="10">
        <v>63073332379</v>
      </c>
      <c r="C25" s="5" t="s">
        <v>3</v>
      </c>
      <c r="D25" s="5" t="s">
        <v>32</v>
      </c>
      <c r="E25" s="11" t="s">
        <v>68</v>
      </c>
      <c r="F25" s="12">
        <v>1048.98</v>
      </c>
      <c r="H25" s="28"/>
    </row>
    <row r="26" spans="1:8" s="2" customFormat="1" ht="33.75" customHeight="1" x14ac:dyDescent="0.25">
      <c r="A26" s="7" t="s">
        <v>100</v>
      </c>
      <c r="B26" s="10">
        <v>95970838122</v>
      </c>
      <c r="C26" s="5" t="s">
        <v>22</v>
      </c>
      <c r="D26" s="11" t="s">
        <v>94</v>
      </c>
      <c r="E26" s="11" t="s">
        <v>68</v>
      </c>
      <c r="F26" s="12">
        <f>28.6+105.33</f>
        <v>133.93</v>
      </c>
      <c r="H26" s="28"/>
    </row>
    <row r="27" spans="1:8" s="2" customFormat="1" ht="42.75" customHeight="1" x14ac:dyDescent="0.25">
      <c r="A27" s="7" t="s">
        <v>101</v>
      </c>
      <c r="B27" s="10">
        <v>80505982825</v>
      </c>
      <c r="C27" s="5" t="s">
        <v>22</v>
      </c>
      <c r="D27" s="11" t="s">
        <v>118</v>
      </c>
      <c r="E27" s="11" t="s">
        <v>68</v>
      </c>
      <c r="F27" s="12">
        <v>1548.75</v>
      </c>
      <c r="H27" s="28"/>
    </row>
    <row r="28" spans="1:8" s="2" customFormat="1" ht="48.75" customHeight="1" x14ac:dyDescent="0.25">
      <c r="A28" s="7" t="s">
        <v>119</v>
      </c>
      <c r="B28" s="10">
        <v>97338107013</v>
      </c>
      <c r="C28" s="5" t="s">
        <v>22</v>
      </c>
      <c r="D28" s="11" t="s">
        <v>50</v>
      </c>
      <c r="E28" s="11" t="s">
        <v>68</v>
      </c>
      <c r="F28" s="12">
        <v>131.25</v>
      </c>
      <c r="H28" s="28"/>
    </row>
    <row r="29" spans="1:8" s="2" customFormat="1" ht="51.75" hidden="1" customHeight="1" x14ac:dyDescent="0.25">
      <c r="A29" s="7"/>
      <c r="B29" s="10"/>
      <c r="C29" s="5"/>
      <c r="D29" s="11"/>
      <c r="E29" s="11"/>
      <c r="F29" s="12"/>
      <c r="H29" s="28"/>
    </row>
    <row r="30" spans="1:8" s="2" customFormat="1" ht="33.950000000000003" hidden="1" customHeight="1" x14ac:dyDescent="0.25">
      <c r="A30" s="7"/>
      <c r="B30" s="26"/>
      <c r="C30" s="5"/>
      <c r="D30" s="11"/>
      <c r="E30" s="11"/>
      <c r="F30" s="12"/>
      <c r="H30" s="28"/>
    </row>
    <row r="31" spans="1:8" s="2" customFormat="1" ht="33.950000000000003" hidden="1" customHeight="1" x14ac:dyDescent="0.25">
      <c r="A31" s="7"/>
      <c r="B31" s="10"/>
      <c r="C31" s="5"/>
      <c r="D31" s="11"/>
      <c r="E31" s="11"/>
      <c r="F31" s="12"/>
      <c r="H31" s="28"/>
    </row>
    <row r="32" spans="1:8" s="2" customFormat="1" ht="33.950000000000003" hidden="1" customHeight="1" x14ac:dyDescent="0.25">
      <c r="A32" s="7"/>
      <c r="B32" s="10"/>
      <c r="C32" s="5"/>
      <c r="D32" s="11"/>
      <c r="E32" s="11"/>
      <c r="F32" s="12"/>
      <c r="H32" s="28"/>
    </row>
    <row r="33" spans="1:8" s="2" customFormat="1" ht="40.5" hidden="1" customHeight="1" x14ac:dyDescent="0.25">
      <c r="A33" s="7"/>
      <c r="B33" s="22"/>
      <c r="C33" s="5"/>
      <c r="D33" s="11"/>
      <c r="E33" s="11"/>
      <c r="F33" s="12"/>
      <c r="H33" s="28"/>
    </row>
    <row r="34" spans="1:8" s="2" customFormat="1" ht="33.950000000000003" hidden="1" customHeight="1" x14ac:dyDescent="0.25">
      <c r="A34" s="7"/>
      <c r="B34" s="10"/>
      <c r="C34" s="5"/>
      <c r="D34" s="11"/>
      <c r="E34" s="11"/>
      <c r="F34" s="12"/>
      <c r="H34" s="28"/>
    </row>
    <row r="35" spans="1:8" s="2" customFormat="1" ht="33.950000000000003" hidden="1" customHeight="1" x14ac:dyDescent="0.25">
      <c r="A35" s="7"/>
      <c r="B35" s="16"/>
      <c r="C35" s="5"/>
      <c r="D35" s="11"/>
      <c r="E35" s="11"/>
      <c r="F35" s="12"/>
      <c r="H35" s="28"/>
    </row>
    <row r="36" spans="1:8" s="2" customFormat="1" ht="33.950000000000003" hidden="1" customHeight="1" x14ac:dyDescent="0.25">
      <c r="A36" s="7"/>
      <c r="B36" s="16"/>
      <c r="C36" s="5"/>
      <c r="D36" s="5"/>
      <c r="E36" s="11"/>
      <c r="F36" s="12"/>
      <c r="H36" s="28"/>
    </row>
    <row r="37" spans="1:8" s="2" customFormat="1" ht="33.950000000000003" hidden="1" customHeight="1" x14ac:dyDescent="0.25">
      <c r="A37" s="7"/>
      <c r="B37" s="16"/>
      <c r="C37" s="5"/>
      <c r="D37" s="5"/>
      <c r="E37" s="11"/>
      <c r="F37" s="12"/>
      <c r="H37" s="28"/>
    </row>
    <row r="38" spans="1:8" s="2" customFormat="1" ht="33.950000000000003" hidden="1" customHeight="1" x14ac:dyDescent="0.25">
      <c r="A38" s="7"/>
      <c r="B38" s="16"/>
      <c r="C38" s="5"/>
      <c r="D38" s="5"/>
      <c r="E38" s="11"/>
      <c r="F38" s="12"/>
      <c r="H38" s="28"/>
    </row>
    <row r="39" spans="1:8" s="2" customFormat="1" ht="33.950000000000003" hidden="1" customHeight="1" x14ac:dyDescent="0.25">
      <c r="A39" s="7"/>
      <c r="B39" s="16"/>
      <c r="C39" s="5"/>
      <c r="D39" s="11"/>
      <c r="E39" s="11"/>
      <c r="F39" s="12"/>
      <c r="H39" s="28"/>
    </row>
    <row r="40" spans="1:8" s="2" customFormat="1" ht="33.950000000000003" hidden="1" customHeight="1" x14ac:dyDescent="0.25">
      <c r="A40" s="7"/>
      <c r="B40" s="16"/>
      <c r="C40" s="5"/>
      <c r="D40" s="5"/>
      <c r="E40" s="11"/>
      <c r="F40" s="12"/>
      <c r="H40" s="28"/>
    </row>
    <row r="41" spans="1:8" s="2" customFormat="1" ht="33.950000000000003" customHeight="1" x14ac:dyDescent="0.25">
      <c r="A41" s="7" t="s">
        <v>70</v>
      </c>
      <c r="B41" s="10"/>
      <c r="C41" s="5"/>
      <c r="D41" s="5" t="s">
        <v>111</v>
      </c>
      <c r="E41" s="11" t="s">
        <v>68</v>
      </c>
      <c r="F41" s="12">
        <f>16.48+12</f>
        <v>28.48</v>
      </c>
      <c r="H41" s="28"/>
    </row>
    <row r="42" spans="1:8" s="2" customFormat="1" ht="33.950000000000003" hidden="1" customHeight="1" x14ac:dyDescent="0.25">
      <c r="A42" s="7"/>
      <c r="B42" s="10"/>
      <c r="C42" s="5"/>
      <c r="D42" s="5"/>
      <c r="E42" s="11"/>
      <c r="F42" s="12"/>
      <c r="H42" s="28"/>
    </row>
    <row r="43" spans="1:8" s="2" customFormat="1" ht="33.950000000000003" hidden="1" customHeight="1" x14ac:dyDescent="0.25">
      <c r="A43" s="7"/>
      <c r="B43" s="10"/>
      <c r="C43" s="5"/>
      <c r="D43" s="5"/>
      <c r="E43" s="11"/>
      <c r="F43" s="12"/>
      <c r="H43" s="28"/>
    </row>
    <row r="44" spans="1:8" s="2" customFormat="1" ht="33.950000000000003" hidden="1" customHeight="1" x14ac:dyDescent="0.25">
      <c r="A44" s="7"/>
      <c r="B44" s="10"/>
      <c r="C44" s="5"/>
      <c r="D44" s="11"/>
      <c r="E44" s="11"/>
      <c r="F44" s="12"/>
      <c r="H44" s="28"/>
    </row>
    <row r="45" spans="1:8" s="2" customFormat="1" ht="33.950000000000003" hidden="1" customHeight="1" x14ac:dyDescent="0.25">
      <c r="A45" s="14"/>
      <c r="B45" s="10"/>
      <c r="C45" s="5"/>
      <c r="D45" s="11"/>
      <c r="E45" s="11"/>
      <c r="F45" s="12"/>
      <c r="H45" s="28"/>
    </row>
    <row r="46" spans="1:8" s="2" customFormat="1" ht="33.950000000000003" hidden="1" customHeight="1" x14ac:dyDescent="0.25">
      <c r="A46" s="14"/>
      <c r="B46" s="10"/>
      <c r="C46" s="5"/>
      <c r="D46" s="11"/>
      <c r="E46" s="11"/>
      <c r="F46" s="12"/>
      <c r="H46" s="28"/>
    </row>
    <row r="47" spans="1:8" s="2" customFormat="1" ht="33.950000000000003" hidden="1" customHeight="1" x14ac:dyDescent="0.25">
      <c r="A47" s="14"/>
      <c r="B47" s="10"/>
      <c r="C47" s="5"/>
      <c r="D47" s="11"/>
      <c r="E47" s="11"/>
      <c r="F47" s="12"/>
      <c r="H47" s="28"/>
    </row>
    <row r="48" spans="1:8" s="2" customFormat="1" ht="33.950000000000003" hidden="1" customHeight="1" x14ac:dyDescent="0.25">
      <c r="A48" s="14"/>
      <c r="B48" s="10"/>
      <c r="C48" s="5"/>
      <c r="D48" s="11"/>
      <c r="E48" s="11"/>
      <c r="F48" s="12"/>
      <c r="H48" s="28"/>
    </row>
    <row r="49" spans="1:8" s="2" customFormat="1" ht="33.950000000000003" customHeight="1" x14ac:dyDescent="0.25">
      <c r="A49" s="14" t="s">
        <v>70</v>
      </c>
      <c r="B49" s="10"/>
      <c r="C49" s="5"/>
      <c r="D49" s="5" t="s">
        <v>98</v>
      </c>
      <c r="E49" s="11" t="s">
        <v>68</v>
      </c>
      <c r="F49" s="12">
        <v>1927.32</v>
      </c>
      <c r="H49" s="28"/>
    </row>
    <row r="50" spans="1:8" s="2" customFormat="1" ht="33.950000000000003" customHeight="1" x14ac:dyDescent="0.25">
      <c r="A50" s="14" t="s">
        <v>70</v>
      </c>
      <c r="B50" s="10" t="str" cm="1">
        <f t="array" ref="B50">IFERROR(INDEX(#REF!,SMALL(IF(#REF!=rngInvoice,ROW(#REF!)-ROW(#REF!)), ROW(44:44)), MATCH($B$6,#REF!, 0)),"")</f>
        <v/>
      </c>
      <c r="C50" s="5" t="str" cm="1">
        <f t="array" ref="C50">IFERROR(INDEX(#REF!,SMALL(IF(#REF!=rngInvoice,ROW(#REF!)-ROW(#REF!)), ROW(44:44)), MATCH($C$6,#REF!, 0)),"")</f>
        <v/>
      </c>
      <c r="D50" s="5" t="s">
        <v>102</v>
      </c>
      <c r="E50" s="11" t="s">
        <v>68</v>
      </c>
      <c r="F50" s="12">
        <f>22+130</f>
        <v>152</v>
      </c>
      <c r="H50" s="28"/>
    </row>
    <row r="51" spans="1:8" s="2" customFormat="1" ht="33.950000000000003" customHeight="1" x14ac:dyDescent="0.25">
      <c r="A51" s="14" t="s">
        <v>70</v>
      </c>
      <c r="B51" s="10" t="str">
        <f t="array" ref="B51">IFERROR(INDEX(#REF!,SMALL(IF(#REF!=rngInvoice,ROW(#REF!)-ROW(#REF!)), ROW(44:44)), MATCH($B$6,#REF!, 0)),"")</f>
        <v/>
      </c>
      <c r="C51" s="5" t="str">
        <f t="array" ref="C51">IFERROR(INDEX(#REF!,SMALL(IF(#REF!=rngInvoice,ROW(#REF!)-ROW(#REF!)), ROW(44:44)), MATCH($C$6,#REF!, 0)),"")</f>
        <v/>
      </c>
      <c r="D51" s="5" t="s">
        <v>89</v>
      </c>
      <c r="E51" s="11" t="s">
        <v>68</v>
      </c>
      <c r="F51" s="12">
        <f>82+60+75+75</f>
        <v>292</v>
      </c>
      <c r="H51" s="28"/>
    </row>
    <row r="52" spans="1:8" s="2" customFormat="1" ht="33.950000000000003" customHeight="1" x14ac:dyDescent="0.25">
      <c r="A52" s="14" t="s">
        <v>70</v>
      </c>
      <c r="B52" s="10" t="str">
        <f t="array" ref="B52">IFERROR(INDEX(#REF!,SMALL(IF(#REF!=rngInvoice,ROW(#REF!)-ROW(#REF!)), ROW(44:44)), MATCH($B$6,#REF!, 0)),"")</f>
        <v/>
      </c>
      <c r="C52" s="5" t="str">
        <f t="array" ref="C52">IFERROR(INDEX(#REF!,SMALL(IF(#REF!=rngInvoice,ROW(#REF!)-ROW(#REF!)), ROW(44:44)), MATCH($C$6,#REF!, 0)),"")</f>
        <v/>
      </c>
      <c r="D52" s="5" t="s">
        <v>74</v>
      </c>
      <c r="E52" s="11" t="s">
        <v>90</v>
      </c>
      <c r="F52" s="12">
        <v>118746.27</v>
      </c>
      <c r="H52" s="28"/>
    </row>
    <row r="53" spans="1:8" s="2" customFormat="1" ht="33.950000000000003" customHeight="1" x14ac:dyDescent="0.25">
      <c r="A53" s="14" t="s">
        <v>70</v>
      </c>
      <c r="B53" s="10" t="str">
        <f t="array" ref="B53">IFERROR(INDEX(#REF!,SMALL(IF(#REF!=rngInvoice,ROW(#REF!)-ROW(#REF!)), ROW(45:45)), MATCH($B$6,#REF!, 0)),"")</f>
        <v/>
      </c>
      <c r="C53" s="5" t="str">
        <f t="array" ref="C53">IFERROR(INDEX(#REF!,SMALL(IF(#REF!=rngInvoice,ROW(#REF!)-ROW(#REF!)), ROW(45:45)), MATCH($C$6,#REF!, 0)),"")</f>
        <v/>
      </c>
      <c r="D53" s="5" t="s">
        <v>75</v>
      </c>
      <c r="E53" s="11" t="s">
        <v>90</v>
      </c>
      <c r="F53" s="12">
        <v>280</v>
      </c>
      <c r="H53" s="28"/>
    </row>
    <row r="54" spans="1:8" s="2" customFormat="1" ht="33.950000000000003" customHeight="1" x14ac:dyDescent="0.25">
      <c r="A54" s="14" t="s">
        <v>70</v>
      </c>
      <c r="B54" s="10" t="str">
        <f t="array" ref="B54">IFERROR(INDEX(#REF!,SMALL(IF(#REF!=rngInvoice,ROW(#REF!)-ROW(#REF!)), ROW(45:45)), MATCH($B$6,#REF!, 0)),"")</f>
        <v/>
      </c>
      <c r="C54" s="5" t="str">
        <f t="array" ref="C54">IFERROR(INDEX(#REF!,SMALL(IF(#REF!=rngInvoice,ROW(#REF!)-ROW(#REF!)), ROW(45:45)), MATCH($C$6,#REF!, 0)),"")</f>
        <v/>
      </c>
      <c r="D54" s="5" t="s">
        <v>78</v>
      </c>
      <c r="E54" s="11" t="s">
        <v>90</v>
      </c>
      <c r="F54" s="12">
        <v>19593.14</v>
      </c>
      <c r="H54" s="28"/>
    </row>
    <row r="55" spans="1:8" s="2" customFormat="1" ht="33.950000000000003" customHeight="1" x14ac:dyDescent="0.25">
      <c r="A55" s="14" t="s">
        <v>70</v>
      </c>
      <c r="B55" s="10" t="str">
        <f t="array" ref="B55">IFERROR(INDEX(#REF!,SMALL(IF(#REF!=rngInvoice,ROW(#REF!)-ROW(#REF!)), ROW(44:44)), MATCH($B$6,#REF!, 0)),"")</f>
        <v/>
      </c>
      <c r="C55" s="5" t="str">
        <f t="array" ref="C55">IFERROR(INDEX(#REF!,SMALL(IF(#REF!=rngInvoice,ROW(#REF!)-ROW(#REF!)), ROW(44:44)), MATCH($C$6,#REF!, 0)),"")</f>
        <v/>
      </c>
      <c r="D55" s="5" t="s">
        <v>91</v>
      </c>
      <c r="E55" s="11" t="s">
        <v>90</v>
      </c>
      <c r="F55" s="12">
        <v>101.99</v>
      </c>
      <c r="H55" s="28"/>
    </row>
    <row r="56" spans="1:8" s="2" customFormat="1" ht="33.950000000000003" customHeight="1" x14ac:dyDescent="0.25">
      <c r="A56" s="14" t="s">
        <v>70</v>
      </c>
      <c r="B56" s="10" t="str" cm="1">
        <f t="array" ref="B56">IFERROR(INDEX(#REF!,SMALL(IF(#REF!=rngInvoice,ROW(#REF!)-ROW(#REF!)), ROW(50:50)), MATCH($B$6,#REF!, 0)),"")</f>
        <v/>
      </c>
      <c r="C56" s="5" t="str" cm="1">
        <f t="array" ref="C56">IFERROR(INDEX(#REF!,SMALL(IF(#REF!=rngInvoice,ROW(#REF!)-ROW(#REF!)), ROW(50:50)), MATCH($C$6,#REF!, 0)),"")</f>
        <v/>
      </c>
      <c r="D56" s="11" t="s">
        <v>103</v>
      </c>
      <c r="E56" s="11" t="s">
        <v>104</v>
      </c>
      <c r="F56" s="12">
        <v>336</v>
      </c>
      <c r="H56" s="28"/>
    </row>
    <row r="57" spans="1:8" s="21" customFormat="1" ht="33.950000000000003" customHeight="1" x14ac:dyDescent="0.25">
      <c r="A57" s="17" t="s">
        <v>7</v>
      </c>
      <c r="B57" s="18"/>
      <c r="C57" s="19"/>
      <c r="D57" s="19"/>
      <c r="E57" s="19"/>
      <c r="F57" s="20">
        <f>SUM(F7:F56)</f>
        <v>147210.07</v>
      </c>
      <c r="H57" s="29"/>
    </row>
    <row r="61" spans="1:8" ht="33.950000000000003" customHeight="1" x14ac:dyDescent="0.25">
      <c r="F61" s="1"/>
      <c r="G61" s="27"/>
      <c r="H61" s="1"/>
    </row>
  </sheetData>
  <sheetProtection selectLockedCells="1"/>
  <mergeCells count="6">
    <mergeCell ref="A5:F5"/>
    <mergeCell ref="A1:F1"/>
    <mergeCell ref="A2:B2"/>
    <mergeCell ref="D2:F2"/>
    <mergeCell ref="A3:B3"/>
    <mergeCell ref="D3:F3"/>
  </mergeCells>
  <conditionalFormatting sqref="C18 A57:E57 A12:A18 A20:A22 A35:A40 C35:C40 D49:D56 E34:E56 A45:C56">
    <cfRule type="expression" dxfId="60" priority="66">
      <formula>MOD(ROW(),2)=0</formula>
    </cfRule>
  </conditionalFormatting>
  <conditionalFormatting sqref="A7:C7 A8:D11 E7:E31">
    <cfRule type="expression" dxfId="59" priority="65">
      <formula>MOD(ROW(),2)=0</formula>
    </cfRule>
  </conditionalFormatting>
  <conditionalFormatting sqref="A25:C25 A29:D29 C28 A32:C32 A43:C44 C33:E33 C16:C17 E32 C12:D15 C20:D22 C30:C31 C23:C24 A27:D27 A26 C26">
    <cfRule type="expression" dxfId="58" priority="67">
      <formula>MOD(ROW(),2)=0</formula>
    </cfRule>
  </conditionalFormatting>
  <conditionalFormatting sqref="D26">
    <cfRule type="expression" dxfId="57" priority="62">
      <formula>MOD(ROW(),2)=0</formula>
    </cfRule>
  </conditionalFormatting>
  <conditionalFormatting sqref="F7:F57">
    <cfRule type="expression" dxfId="56" priority="63">
      <formula>MOD(ROW(),2)=0</formula>
    </cfRule>
    <cfRule type="expression" dxfId="55" priority="64">
      <formula>MOD(ROW(),2)=1</formula>
    </cfRule>
  </conditionalFormatting>
  <conditionalFormatting sqref="D46">
    <cfRule type="expression" dxfId="54" priority="46">
      <formula>MOD(ROW(),2)=0</formula>
    </cfRule>
  </conditionalFormatting>
  <conditionalFormatting sqref="D7">
    <cfRule type="expression" dxfId="53" priority="60">
      <formula>MOD(ROW(),2)=0</formula>
    </cfRule>
  </conditionalFormatting>
  <conditionalFormatting sqref="A28">
    <cfRule type="expression" dxfId="52" priority="59">
      <formula>MOD(ROW(),2)=0</formula>
    </cfRule>
  </conditionalFormatting>
  <conditionalFormatting sqref="B28">
    <cfRule type="expression" dxfId="51" priority="58">
      <formula>MOD(ROW(),2)=0</formula>
    </cfRule>
  </conditionalFormatting>
  <conditionalFormatting sqref="D43">
    <cfRule type="expression" dxfId="50" priority="52">
      <formula>MOD(ROW(),2)=0</formula>
    </cfRule>
  </conditionalFormatting>
  <conditionalFormatting sqref="D44">
    <cfRule type="expression" dxfId="49" priority="51">
      <formula>MOD(ROW(),2)=0</formula>
    </cfRule>
  </conditionalFormatting>
  <conditionalFormatting sqref="D48">
    <cfRule type="expression" dxfId="48" priority="45">
      <formula>MOD(ROW(),2)=0</formula>
    </cfRule>
  </conditionalFormatting>
  <conditionalFormatting sqref="A30">
    <cfRule type="expression" dxfId="47" priority="41">
      <formula>MOD(ROW(),2)=0</formula>
    </cfRule>
  </conditionalFormatting>
  <conditionalFormatting sqref="D30">
    <cfRule type="expression" dxfId="46" priority="40">
      <formula>MOD(ROW(),2)=0</formula>
    </cfRule>
  </conditionalFormatting>
  <conditionalFormatting sqref="A23">
    <cfRule type="expression" dxfId="45" priority="33">
      <formula>MOD(ROW(),2)=0</formula>
    </cfRule>
  </conditionalFormatting>
  <conditionalFormatting sqref="A33">
    <cfRule type="expression" dxfId="44" priority="38">
      <formula>MOD(ROW(),2)=0</formula>
    </cfRule>
  </conditionalFormatting>
  <conditionalFormatting sqref="D45">
    <cfRule type="expression" dxfId="43" priority="36">
      <formula>MOD(ROW(),2)=0</formula>
    </cfRule>
  </conditionalFormatting>
  <conditionalFormatting sqref="D47">
    <cfRule type="expression" dxfId="42" priority="35">
      <formula>MOD(ROW(),2)=0</formula>
    </cfRule>
  </conditionalFormatting>
  <conditionalFormatting sqref="D31">
    <cfRule type="expression" dxfId="41" priority="25">
      <formula>MOD(ROW(),2)=0</formula>
    </cfRule>
  </conditionalFormatting>
  <conditionalFormatting sqref="D19">
    <cfRule type="expression" dxfId="40" priority="29">
      <formula>MOD(ROW(),2)=0</formula>
    </cfRule>
  </conditionalFormatting>
  <conditionalFormatting sqref="B31">
    <cfRule type="expression" dxfId="39" priority="26">
      <formula>MOD(ROW(),2)=0</formula>
    </cfRule>
  </conditionalFormatting>
  <conditionalFormatting sqref="D17">
    <cfRule type="expression" dxfId="38" priority="30">
      <formula>MOD(ROW(),2)=0</formula>
    </cfRule>
  </conditionalFormatting>
  <conditionalFormatting sqref="D24">
    <cfRule type="expression" dxfId="37" priority="28">
      <formula>MOD(ROW(),2)=0</formula>
    </cfRule>
  </conditionalFormatting>
  <conditionalFormatting sqref="A31">
    <cfRule type="expression" dxfId="36" priority="27">
      <formula>MOD(ROW(),2)=0</formula>
    </cfRule>
  </conditionalFormatting>
  <conditionalFormatting sqref="B34 B41:B42">
    <cfRule type="expression" dxfId="35" priority="22">
      <formula>MOD(ROW(),2)=0</formula>
    </cfRule>
  </conditionalFormatting>
  <conditionalFormatting sqref="C34 C41:C42">
    <cfRule type="expression" dxfId="34" priority="21">
      <formula>MOD(ROW(),2)=0</formula>
    </cfRule>
  </conditionalFormatting>
  <conditionalFormatting sqref="D32">
    <cfRule type="expression" dxfId="33" priority="24">
      <formula>MOD(ROW(),2)=0</formula>
    </cfRule>
  </conditionalFormatting>
  <conditionalFormatting sqref="A34 A42">
    <cfRule type="expression" dxfId="32" priority="23">
      <formula>MOD(ROW(),2)=0</formula>
    </cfRule>
  </conditionalFormatting>
  <conditionalFormatting sqref="D34 D42">
    <cfRule type="expression" dxfId="31" priority="20">
      <formula>MOD(ROW(),2)=0</formula>
    </cfRule>
  </conditionalFormatting>
  <conditionalFormatting sqref="D35:D37">
    <cfRule type="expression" dxfId="30" priority="17">
      <formula>MOD(ROW(),2)=0</formula>
    </cfRule>
  </conditionalFormatting>
  <conditionalFormatting sqref="D16">
    <cfRule type="expression" dxfId="29" priority="15">
      <formula>MOD(ROW(),2)=0</formula>
    </cfRule>
  </conditionalFormatting>
  <conditionalFormatting sqref="D18">
    <cfRule type="expression" dxfId="28" priority="14">
      <formula>MOD(ROW(),2)=0</formula>
    </cfRule>
  </conditionalFormatting>
  <conditionalFormatting sqref="A19">
    <cfRule type="expression" dxfId="27" priority="13">
      <formula>MOD(ROW(),2)=0</formula>
    </cfRule>
  </conditionalFormatting>
  <conditionalFormatting sqref="B19">
    <cfRule type="expression" dxfId="26" priority="12">
      <formula>MOD(ROW(),2)=0</formula>
    </cfRule>
  </conditionalFormatting>
  <conditionalFormatting sqref="C19">
    <cfRule type="expression" dxfId="25" priority="11">
      <formula>MOD(ROW(),2)=0</formula>
    </cfRule>
  </conditionalFormatting>
  <conditionalFormatting sqref="D23">
    <cfRule type="expression" dxfId="24" priority="10">
      <formula>MOD(ROW(),2)=0</formula>
    </cfRule>
  </conditionalFormatting>
  <conditionalFormatting sqref="A24">
    <cfRule type="expression" dxfId="23" priority="9">
      <formula>MOD(ROW(),2)=0</formula>
    </cfRule>
  </conditionalFormatting>
  <conditionalFormatting sqref="B24">
    <cfRule type="expression" dxfId="22" priority="8">
      <formula>MOD(ROW(),2)=0</formula>
    </cfRule>
  </conditionalFormatting>
  <conditionalFormatting sqref="D25">
    <cfRule type="expression" dxfId="21" priority="7">
      <formula>MOD(ROW(),2)=0</formula>
    </cfRule>
  </conditionalFormatting>
  <conditionalFormatting sqref="A41">
    <cfRule type="expression" dxfId="20" priority="6">
      <formula>MOD(ROW(),2)=0</formula>
    </cfRule>
  </conditionalFormatting>
  <conditionalFormatting sqref="D41">
    <cfRule type="expression" dxfId="19" priority="5">
      <formula>MOD(ROW(),2)=0</formula>
    </cfRule>
  </conditionalFormatting>
  <conditionalFormatting sqref="D38">
    <cfRule type="expression" dxfId="18" priority="4">
      <formula>MOD(ROW(),2)=0</formula>
    </cfRule>
  </conditionalFormatting>
  <conditionalFormatting sqref="D39:D40">
    <cfRule type="expression" dxfId="17" priority="3">
      <formula>MOD(ROW(),2)=0</formula>
    </cfRule>
  </conditionalFormatting>
  <conditionalFormatting sqref="B26">
    <cfRule type="expression" dxfId="16" priority="2">
      <formula>MOD(ROW(),2)=0</formula>
    </cfRule>
  </conditionalFormatting>
  <conditionalFormatting sqref="D28">
    <cfRule type="expression" dxfId="15" priority="1">
      <formula>MOD(ROW(),2)=0</formula>
    </cfRule>
  </conditionalFormatting>
  <printOptions horizontalCentered="1"/>
  <pageMargins left="0.7" right="0.7" top="1" bottom="1" header="0.3" footer="0.3"/>
  <pageSetup paperSize="9" scale="58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499984740745262"/>
    <pageSetUpPr autoPageBreaks="0" fitToPage="1"/>
  </sheetPr>
  <dimension ref="A1:F37"/>
  <sheetViews>
    <sheetView showGridLines="0" zoomScaleNormal="100" workbookViewId="0">
      <selection activeCell="B25" sqref="B2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64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15</v>
      </c>
      <c r="B2" s="37"/>
      <c r="C2" s="23" t="s">
        <v>0</v>
      </c>
      <c r="D2" s="39" t="s">
        <v>81</v>
      </c>
      <c r="E2" s="39"/>
      <c r="F2" s="4"/>
    </row>
    <row r="3" spans="1:6" ht="49.5" customHeight="1" x14ac:dyDescent="0.25">
      <c r="A3" s="38" t="s">
        <v>65</v>
      </c>
      <c r="B3" s="38"/>
      <c r="C3" s="24" t="s">
        <v>80</v>
      </c>
      <c r="D3" s="40"/>
      <c r="E3" s="40"/>
      <c r="F3" s="4"/>
    </row>
    <row r="4" spans="1:6" ht="44.1" customHeight="1" x14ac:dyDescent="0.25">
      <c r="A4" s="25" t="s">
        <v>13</v>
      </c>
      <c r="B4" s="9"/>
      <c r="C4" s="9"/>
      <c r="D4" s="9"/>
      <c r="E4" s="9"/>
    </row>
    <row r="5" spans="1:6" ht="44.1" customHeight="1" x14ac:dyDescent="0.25">
      <c r="A5" s="35" t="s">
        <v>12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2</v>
      </c>
    </row>
    <row r="7" spans="1:6" s="2" customFormat="1" ht="33.75" customHeight="1" x14ac:dyDescent="0.25">
      <c r="A7" s="7"/>
      <c r="B7" s="10"/>
      <c r="C7" s="5"/>
      <c r="D7" s="5"/>
      <c r="E7" s="12"/>
    </row>
    <row r="8" spans="1:6" s="2" customFormat="1" ht="24.75" customHeight="1" x14ac:dyDescent="0.25">
      <c r="A8" s="7"/>
      <c r="B8" s="10"/>
      <c r="C8" s="5"/>
      <c r="D8" s="11"/>
      <c r="E8" s="12"/>
    </row>
    <row r="9" spans="1:6" s="2" customFormat="1" ht="24.75" customHeight="1" x14ac:dyDescent="0.25">
      <c r="A9" s="7"/>
      <c r="B9" s="10"/>
      <c r="C9" s="5"/>
      <c r="D9" s="11"/>
      <c r="E9" s="12"/>
    </row>
    <row r="10" spans="1:6" s="2" customFormat="1" ht="24.75" customHeight="1" x14ac:dyDescent="0.25">
      <c r="A10" s="7"/>
      <c r="B10" s="10"/>
      <c r="C10" s="5"/>
      <c r="D10" s="11"/>
      <c r="E10" s="12"/>
    </row>
    <row r="11" spans="1:6" s="2" customFormat="1" ht="24.75" customHeight="1" x14ac:dyDescent="0.25">
      <c r="A11" s="7"/>
      <c r="B11" s="10"/>
      <c r="C11" s="5"/>
      <c r="D11" s="5"/>
      <c r="E11" s="12"/>
    </row>
    <row r="12" spans="1:6" s="2" customFormat="1" ht="31.5" customHeight="1" x14ac:dyDescent="0.25">
      <c r="A12" s="7"/>
      <c r="B12" s="10"/>
      <c r="C12" s="5"/>
      <c r="D12" s="5"/>
      <c r="E12" s="12"/>
    </row>
    <row r="13" spans="1:6" s="2" customFormat="1" ht="30.75" customHeight="1" x14ac:dyDescent="0.25">
      <c r="A13" s="7"/>
      <c r="B13" s="10"/>
      <c r="C13" s="5"/>
      <c r="D13" s="11"/>
      <c r="E13" s="12"/>
    </row>
    <row r="14" spans="1:6" s="2" customFormat="1" ht="37.5" customHeight="1" x14ac:dyDescent="0.25">
      <c r="A14" s="7"/>
      <c r="B14" s="15"/>
      <c r="C14" s="5"/>
      <c r="D14" s="11"/>
      <c r="E14" s="12"/>
    </row>
    <row r="15" spans="1:6" s="2" customFormat="1" ht="33.75" customHeight="1" x14ac:dyDescent="0.25">
      <c r="A15" s="7"/>
      <c r="B15" s="10"/>
      <c r="C15" s="5"/>
      <c r="D15" s="11"/>
      <c r="E15" s="12"/>
    </row>
    <row r="16" spans="1:6" s="2" customFormat="1" ht="33.950000000000003" customHeight="1" x14ac:dyDescent="0.25">
      <c r="A16" s="7"/>
      <c r="B16" s="10"/>
      <c r="C16" s="5"/>
      <c r="D16" s="11"/>
      <c r="E16" s="12"/>
    </row>
    <row r="17" spans="1:5" s="2" customFormat="1" ht="33.950000000000003" customHeight="1" x14ac:dyDescent="0.25">
      <c r="A17" s="7"/>
      <c r="B17" s="10"/>
      <c r="C17" s="5"/>
      <c r="D17" s="11"/>
      <c r="E17" s="12"/>
    </row>
    <row r="18" spans="1:5" s="2" customFormat="1" ht="33.950000000000003" customHeight="1" x14ac:dyDescent="0.25">
      <c r="A18" s="7"/>
      <c r="B18" s="10"/>
      <c r="C18" s="5"/>
      <c r="D18" s="11"/>
      <c r="E18" s="12"/>
    </row>
    <row r="19" spans="1:5" s="2" customFormat="1" ht="33.950000000000003" customHeight="1" x14ac:dyDescent="0.25">
      <c r="A19" s="7"/>
      <c r="B19" s="16"/>
      <c r="C19" s="5"/>
      <c r="D19" s="5"/>
      <c r="E19" s="12"/>
    </row>
    <row r="20" spans="1:5" s="2" customFormat="1" ht="33.950000000000003" customHeight="1" x14ac:dyDescent="0.25">
      <c r="A20" s="7"/>
      <c r="B20" s="10"/>
      <c r="C20" s="5"/>
      <c r="D20" s="11"/>
      <c r="E20" s="12"/>
    </row>
    <row r="21" spans="1:5" s="2" customFormat="1" ht="33.950000000000003" customHeight="1" x14ac:dyDescent="0.25">
      <c r="A21" s="14"/>
      <c r="B21" s="10"/>
      <c r="C21" s="5"/>
      <c r="D21" s="11"/>
      <c r="E21" s="12"/>
    </row>
    <row r="22" spans="1:5" s="2" customFormat="1" ht="33.950000000000003" customHeight="1" x14ac:dyDescent="0.25">
      <c r="A22" s="7"/>
      <c r="B22" s="16"/>
      <c r="C22" s="5"/>
      <c r="D22" s="5"/>
      <c r="E22" s="12"/>
    </row>
    <row r="23" spans="1:5" s="2" customFormat="1" ht="33.950000000000003" customHeight="1" x14ac:dyDescent="0.25">
      <c r="A23" s="7"/>
      <c r="B23" s="16"/>
      <c r="C23" s="5"/>
      <c r="D23" s="11"/>
      <c r="E23" s="12"/>
    </row>
    <row r="24" spans="1:5" s="2" customFormat="1" ht="33.950000000000003" customHeight="1" x14ac:dyDescent="0.25">
      <c r="A24" s="7"/>
      <c r="B24" s="22"/>
      <c r="C24" s="5"/>
      <c r="D24" s="5"/>
      <c r="E24" s="12"/>
    </row>
    <row r="25" spans="1:5" s="2" customFormat="1" ht="33.950000000000003" customHeight="1" x14ac:dyDescent="0.25">
      <c r="A25" s="7"/>
      <c r="B25" s="31"/>
      <c r="C25" s="5"/>
      <c r="D25" s="5"/>
      <c r="E25" s="12"/>
    </row>
    <row r="26" spans="1:5" s="2" customFormat="1" ht="33.950000000000003" customHeight="1" x14ac:dyDescent="0.25">
      <c r="A26" s="7"/>
      <c r="B26" s="10"/>
      <c r="C26" s="5"/>
      <c r="D26" s="11"/>
      <c r="E26" s="12"/>
    </row>
    <row r="27" spans="1:5" s="2" customFormat="1" ht="33.950000000000003" customHeight="1" x14ac:dyDescent="0.25">
      <c r="A27" s="7"/>
      <c r="B27" s="10"/>
      <c r="C27" s="5"/>
      <c r="D27" s="11"/>
      <c r="E27" s="12"/>
    </row>
    <row r="28" spans="1:5" s="2" customFormat="1" ht="33.950000000000003" customHeight="1" x14ac:dyDescent="0.25">
      <c r="A28" s="7"/>
      <c r="B28" s="10"/>
      <c r="C28" s="5"/>
      <c r="D28" s="11"/>
      <c r="E28" s="12"/>
    </row>
    <row r="29" spans="1:5" s="2" customFormat="1" ht="33.950000000000003" customHeight="1" x14ac:dyDescent="0.25">
      <c r="A29" s="7"/>
      <c r="B29" s="10"/>
      <c r="C29" s="5"/>
      <c r="D29" s="11"/>
      <c r="E29" s="12"/>
    </row>
    <row r="30" spans="1:5" s="2" customFormat="1" ht="33.950000000000003" customHeight="1" x14ac:dyDescent="0.25">
      <c r="A30" s="7"/>
      <c r="B30" s="22"/>
      <c r="C30" s="5"/>
      <c r="D30" s="5"/>
      <c r="E30" s="12"/>
    </row>
    <row r="31" spans="1:5" s="2" customFormat="1" ht="33.950000000000003" customHeight="1" x14ac:dyDescent="0.25">
      <c r="A31" s="7"/>
      <c r="B31" s="31"/>
      <c r="C31" s="5"/>
      <c r="D31" s="11"/>
      <c r="E31" s="12"/>
    </row>
    <row r="32" spans="1:5" s="2" customFormat="1" ht="33.950000000000003" customHeight="1" x14ac:dyDescent="0.25">
      <c r="A32" s="14"/>
      <c r="B32" s="10"/>
      <c r="C32" s="5"/>
      <c r="D32" s="5"/>
      <c r="E32" s="12"/>
    </row>
    <row r="33" spans="1:5" s="2" customFormat="1" ht="33.950000000000003" customHeight="1" x14ac:dyDescent="0.25">
      <c r="A33" s="7"/>
      <c r="B33" s="10"/>
      <c r="C33" s="5"/>
      <c r="D33" s="5"/>
      <c r="E33" s="12"/>
    </row>
    <row r="34" spans="1:5" s="2" customFormat="1" ht="44.25" customHeight="1" x14ac:dyDescent="0.25">
      <c r="A34" s="14"/>
      <c r="B34" s="10"/>
      <c r="C34" s="5"/>
      <c r="D34" s="11"/>
      <c r="E34" s="12"/>
    </row>
    <row r="35" spans="1:5" s="2" customFormat="1" ht="33.950000000000003" customHeight="1" x14ac:dyDescent="0.25">
      <c r="A35" s="7"/>
      <c r="B35" s="10"/>
      <c r="C35" s="5"/>
      <c r="D35" s="5"/>
      <c r="E35" s="12"/>
    </row>
    <row r="36" spans="1:5" s="2" customFormat="1" ht="33.950000000000003" customHeight="1" x14ac:dyDescent="0.25">
      <c r="A36" s="7"/>
      <c r="B36" s="10"/>
      <c r="C36" s="5"/>
      <c r="D36" s="11"/>
      <c r="E36" s="12"/>
    </row>
    <row r="37" spans="1:5" s="2" customFormat="1" ht="33.950000000000003" customHeight="1" x14ac:dyDescent="0.25">
      <c r="A37" s="7"/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">
    <cfRule type="expression" dxfId="14" priority="33">
      <formula>MOD(ROW(),2)=0</formula>
    </cfRule>
  </conditionalFormatting>
  <conditionalFormatting sqref="A19">
    <cfRule type="expression" dxfId="13" priority="32">
      <formula>MOD(ROW(),2)=0</formula>
    </cfRule>
  </conditionalFormatting>
  <conditionalFormatting sqref="A22:A25 C24:C25">
    <cfRule type="expression" dxfId="12" priority="24">
      <formula>MOD(ROW(),2)=0</formula>
    </cfRule>
  </conditionalFormatting>
  <conditionalFormatting sqref="A30:A31 C30:D31">
    <cfRule type="expression" dxfId="11" priority="2">
      <formula>MOD(ROW(),2)=0</formula>
    </cfRule>
  </conditionalFormatting>
  <conditionalFormatting sqref="A13:C13">
    <cfRule type="expression" dxfId="10" priority="12">
      <formula>MOD(ROW(),2)=0</formula>
    </cfRule>
  </conditionalFormatting>
  <conditionalFormatting sqref="A7:D12">
    <cfRule type="expression" dxfId="9" priority="15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6:D28 A29:C29 A32:C32 A33:D37">
    <cfRule type="expression" dxfId="7" priority="39">
      <formula>MOD(ROW(),2)=0</formula>
    </cfRule>
  </conditionalFormatting>
  <conditionalFormatting sqref="C22:D23 D24:D25">
    <cfRule type="expression" dxfId="6" priority="28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1">
      <formula>MOD(ROW(),2)=0</formula>
    </cfRule>
  </conditionalFormatting>
  <conditionalFormatting sqref="E7:E37">
    <cfRule type="expression" dxfId="1" priority="10">
      <formula>MOD(ROW(),2)=0</formula>
    </cfRule>
    <cfRule type="expression" dxfId="0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LIPANJ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</cp:lastModifiedBy>
  <cp:lastPrinted>2024-07-12T07:14:08Z</cp:lastPrinted>
  <dcterms:created xsi:type="dcterms:W3CDTF">2016-11-01T03:33:07Z</dcterms:created>
  <dcterms:modified xsi:type="dcterms:W3CDTF">2024-08-14T09:02:46Z</dcterms:modified>
</cp:coreProperties>
</file>