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Korisnik\Desktop\"/>
    </mc:Choice>
  </mc:AlternateContent>
  <bookViews>
    <workbookView xWindow="0" yWindow="0" windowWidth="28800" windowHeight="12300" firstSheet="1" activeTab="1"/>
  </bookViews>
  <sheets>
    <sheet name="SIJEČANJ " sheetId="1" state="hidden" r:id="rId1"/>
    <sheet name="OŽUJAK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OŽUJAK!#REF!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OŽUJAK!#REF!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2" i="9" l="1" a="1"/>
  <c r="B42" i="9" s="1"/>
  <c r="C42" i="9" a="1"/>
  <c r="C42" i="9" s="1"/>
  <c r="B43" i="9" a="1"/>
  <c r="B43" i="9" s="1"/>
  <c r="C43" i="9" a="1"/>
  <c r="C43" i="9" s="1"/>
  <c r="B45" i="9" a="1"/>
  <c r="B45" i="9" s="1"/>
  <c r="C45" i="9" a="1"/>
  <c r="C45" i="9" s="1"/>
  <c r="B46" i="9" a="1"/>
  <c r="B46" i="9" s="1"/>
  <c r="C46" i="9" a="1"/>
  <c r="C46" i="9" s="1"/>
  <c r="B44" i="9" a="1"/>
  <c r="B44" i="9" s="1"/>
  <c r="C44" i="9" a="1"/>
  <c r="C44" i="9" s="1"/>
  <c r="B47" i="9" a="1"/>
  <c r="B47" i="9" s="1"/>
  <c r="C47" i="9" a="1"/>
  <c r="C47" i="9" s="1"/>
  <c r="B48" i="9" a="1"/>
  <c r="B48" i="9" s="1"/>
  <c r="C48" i="9" a="1"/>
  <c r="C48" i="9" s="1"/>
  <c r="F36" i="9"/>
  <c r="F10" i="9"/>
  <c r="F26" i="9" l="1"/>
  <c r="F14" i="9"/>
  <c r="F16" i="9"/>
  <c r="F38" i="1" l="1"/>
  <c r="F50" i="9" l="1"/>
</calcChain>
</file>

<file path=xl/sharedStrings.xml><?xml version="1.0" encoding="utf-8"?>
<sst xmlns="http://schemas.openxmlformats.org/spreadsheetml/2006/main" count="318" uniqueCount="135">
  <si>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</si>
  <si>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</si>
  <si>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</si>
  <si>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</si>
  <si>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</si>
  <si>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</si>
  <si>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</si>
  <si>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</si>
  <si>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</si>
  <si>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</si>
  <si>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</si>
  <si>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</si>
  <si>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</si>
  <si>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</si>
  <si>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</si>
  <si>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</si>
  <si>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</si>
  <si>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</si>
  <si>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</si>
  <si>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</si>
  <si>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</si>
  <si>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</si>
  <si>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</si>
  <si>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</si>
  <si>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</si>
  <si>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</si>
  <si>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</si>
  <si>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</si>
  <si>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</si>
  <si>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</si>
  <si>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</si>
  <si>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</si>
  <si>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</si>
  <si>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</si>
  <si>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</si>
  <si>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</si>
  <si>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</si>
  <si>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</si>
  <si>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</si>
  <si>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</si>
  <si>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</si>
  <si>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</si>
  <si>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</si>
  <si>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</si>
  <si>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</si>
  <si>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</si>
  <si>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</si>
  <si>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</si>
  <si>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</si>
  <si>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</si>
  <si>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</si>
  <si>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</si>
  <si>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</si>
  <si>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</si>
  <si>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</si>
  <si>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</si>
  <si>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</si>
  <si>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</si>
  <si>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</si>
  <si>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</si>
  <si>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</si>
  <si>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</si>
  <si>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</si>
  <si>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</si>
  <si>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</si>
  <si>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</si>
  <si>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</si>
  <si>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</si>
  <si>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</si>
  <si>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</si>
  <si>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</si>
  <si>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</si>
  <si>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</si>
  <si>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</si>
  <si>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</si>
  <si>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</si>
  <si>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</si>
  <si>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</si>
  <si>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</si>
  <si>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</si>
  <si>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</si>
  <si>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</si>
  <si>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32211 - UREDSKI MATERIJAL</t>
  </si>
  <si>
    <t>32931 - REPREZENTACIJA</t>
  </si>
  <si>
    <t>32999 - OSTALI NESPOMENUTI RASHODI POSLOVANJA</t>
  </si>
  <si>
    <t>32349 - OSTALE KOMUNALNE USLUGE</t>
  </si>
  <si>
    <t>VACOM D.O.O.</t>
  </si>
  <si>
    <t>DARUVAR</t>
  </si>
  <si>
    <t>TELEMACH HRVATSKA D.O.O.</t>
  </si>
  <si>
    <t>HRVATSKI TELEKOM D.D.</t>
  </si>
  <si>
    <t>VIRKOM D.O.O.</t>
  </si>
  <si>
    <t>HP-HRVATSKA POŠTA D.D.</t>
  </si>
  <si>
    <t>VELIKA GORICA</t>
  </si>
  <si>
    <t>HEP-OPSKRBA D.O.O.</t>
  </si>
  <si>
    <t>FINANCIJSKA AGENCIJA</t>
  </si>
  <si>
    <t>A1 HRVATSKA D.O.O.</t>
  </si>
  <si>
    <t>GRAD VIROVITICA</t>
  </si>
  <si>
    <t>KTC D.D.  P-6E</t>
  </si>
  <si>
    <t>BRANA D.O.O.</t>
  </si>
  <si>
    <t>KTC D.D.  P-4A</t>
  </si>
  <si>
    <t>32234 - MOTORNI BENZIN I DIZEL GORIVO</t>
  </si>
  <si>
    <t xml:space="preserve">42211 - RAČUNALA I RAČUNALNA OPREMA </t>
  </si>
  <si>
    <t>NAKLADA SLAP D.O.O.</t>
  </si>
  <si>
    <t>JASTREBARSKO</t>
  </si>
  <si>
    <t>KTC D.D. P-46</t>
  </si>
  <si>
    <t>VETERINARSKA STANICA VETAM D.O.O.</t>
  </si>
  <si>
    <t>32369 - OSTALE ZDRAVSTVENE I VETERINARSKE USLUGE</t>
  </si>
  <si>
    <t>NARODNE NOVINE D.D.</t>
  </si>
  <si>
    <t>PAPUK TOURS</t>
  </si>
  <si>
    <t>ĆERALIJE / ORAHOVICA</t>
  </si>
  <si>
    <t>32319 - OSTALE USLUGE ZA KOMUNIKACIJU I PRIJEVOZ</t>
  </si>
  <si>
    <t>VIROEXPO D.O.O.</t>
  </si>
  <si>
    <t>32333 - IZLOŽBENI PROSTOR NA SAJMU</t>
  </si>
  <si>
    <t>AMARILIS</t>
  </si>
  <si>
    <t>DOM ZDRAVLJA VPŽ</t>
  </si>
  <si>
    <t xml:space="preserve">HAJAC PROMET </t>
  </si>
  <si>
    <t>PROFIDTP D.O.O.</t>
  </si>
  <si>
    <t>SAMOBOR</t>
  </si>
  <si>
    <t>32212 - LITERATURA (PUBLIKACIJE,ČASOPISI,GLASILA..)</t>
  </si>
  <si>
    <t>V.G. PROMET</t>
  </si>
  <si>
    <t>ZAŠTITAINSPEKT D.O.O.</t>
  </si>
  <si>
    <t>32329 - INSPEKCIJSKI NALAZI SŠ.</t>
  </si>
  <si>
    <t>HEP-PLIN D.O.O.</t>
  </si>
  <si>
    <t>ČAZMATRANS-PROMET D.O.O.</t>
  </si>
  <si>
    <t>TRGOVOD</t>
  </si>
  <si>
    <t>TOPLICE SVETI MARTIN D.O.O.</t>
  </si>
  <si>
    <t>SVETI MARTIN NA MURI</t>
  </si>
  <si>
    <t>32113 - NAKNADE ZA SMJEŠTAJ NA SLUŽBENOM PUTU U ZEMLJI</t>
  </si>
  <si>
    <t>32121 - NAKNADE ZA PRIJEVOZ NA POSAO I S POSLA</t>
  </si>
  <si>
    <t>32111 - DNEVNICE ZA SLUŽBENI PUT U ZEMLJI</t>
  </si>
  <si>
    <t>32115 - PRIJEVOZ NA SLUŽBENOM PUTOVANJU U ZEMLJI</t>
  </si>
  <si>
    <t>MINISTARSTVO ZNANOSTI I OBRAZOVANJA</t>
  </si>
  <si>
    <t>32372 - UGOVORI O DJELU</t>
  </si>
  <si>
    <t xml:space="preserve">DRŽAVNI PRORAČUN RH </t>
  </si>
  <si>
    <t>Ožujak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</si>
</sst>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9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98"/>
      <tableStyleElement type="headerRow" dxfId="97"/>
      <tableStyleElement type="totalRow" dxfId="96"/>
      <tableStyleElement type="firstColumn" dxfId="95"/>
      <tableStyleElement type="lastColumn" dxfId="94"/>
      <tableStyleElement type="firstRowStripe" dxfId="93"/>
      <tableStyleElement type="firstColumnStripe" dxfId="9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4" name="FakturaProjekta" displayName="FakturaProjekta" ref="A6:F38" dataDxfId="91" totalsRowDxfId="90">
  <autoFilter ref="A6:F38">
    <filterColumn colId="0" hiddenButton="1"/>
    <filterColumn colId="1" hiddenButton="1"/>
    <filterColumn colId="2" hiddenButton="1"/>
    <filterColumn colId="5" hiddenButton="1"/>
  </autoFilter>
  <tableColumns count="6">
    <tableColumn id="7" name="Naziv primatelja" dataDxfId="89" totalsRowDxfId="88">
      <calculatedColumnFormula array="1">IFERROR(INDEX(#REF!,SMALL(IF(#REF!=rngInvoice,ROW(#REF!)-ROW(#REF!)), ROW(1:1)), MATCH($A$6,#REF!, 0)),"")</calculatedColumnFormula>
    </tableColumn>
    <tableColumn id="8" name="OIB primatelja" dataDxfId="87" totalsRowDxfId="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85" totalsRowDxfId="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83" totalsRowDxfId="82"/>
    <tableColumn id="1" name="Naziv platitelja " dataDxfId="81" totalsRowDxfId="80"/>
    <tableColumn id="11" name="Iznos" totalsRowFunction="count" dataDxfId="79" totalsRowDxfId="7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F50" dataDxfId="77" totalsRowDxfId="76">
  <autoFilter ref="A6:F50">
    <filterColumn colId="0" hiddenButton="1"/>
    <filterColumn colId="1" hiddenButton="1"/>
    <filterColumn colId="2" hiddenButton="1"/>
    <filterColumn colId="5" hiddenButton="1"/>
  </autoFilter>
  <tableColumns count="6">
    <tableColumn id="7" name="Naziv primatelja" dataDxfId="75" totalsRowDxfId="74">
      <calculatedColumnFormula array="1">IFERROR(INDEX(#REF!,SMALL(IF(#REF!=rngInvoice,ROW(#REF!)-ROW(#REF!)), ROW(1:1)), MATCH($A$6,#REF!, 0)),"")</calculatedColumnFormula>
    </tableColumn>
    <tableColumn id="8" name="OIB primatelja" dataDxfId="73" totalsRowDxfId="7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1" totalsRowDxfId="7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69" totalsRowDxfId="68"/>
    <tableColumn id="1" name="Naziv platitelja " dataDxfId="67" totalsRowDxfId="66"/>
    <tableColumn id="11" name="Iznos" totalsRowFunction="count" dataDxfId="65" totalsRowDxfId="6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2" displayName="FakturaProjekta2" ref="A6:E37" headerRowDxfId="63" dataDxfId="62" totalsRowDxfId="61" headerRowCellStyle="Naslov 3">
  <autoFilter ref="A6:E3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0" totalsRowDxfId="59"/>
    <tableColumn id="8" name="OIB primatelja" dataDxfId="58" totalsRowDxfId="57" dataCellStyle="Normalno"/>
    <tableColumn id="10" name="Sjedište primatelja" dataDxfId="56" totalsRowDxfId="55" dataCellStyle="Normalno"/>
    <tableColumn id="3" name="Vrsta rashoda i izdatka" dataDxfId="54" totalsRowDxfId="53"/>
    <tableColumn id="11" name="Iznos" totalsRowFunction="count" dataDxfId="52" totalsRowDxfId="5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2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0" t="s">
        <v>79</v>
      </c>
      <c r="D3" s="40"/>
      <c r="E3" s="40"/>
      <c r="F3" s="40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50" priority="7">
      <formula>MOD(ROW(),2)=0</formula>
    </cfRule>
  </conditionalFormatting>
  <conditionalFormatting sqref="A7:E7 A8:D11 E8:E31">
    <cfRule type="expression" dxfId="49" priority="6">
      <formula>MOD(ROW(),2)=0</formula>
    </cfRule>
  </conditionalFormatting>
  <conditionalFormatting sqref="C12:D16 D18 C19:D22 A23:D24 A25:C26 C17 A27:D31 A32:E37">
    <cfRule type="expression" dxfId="48" priority="25">
      <formula>MOD(ROW(),2)=0</formula>
    </cfRule>
  </conditionalFormatting>
  <conditionalFormatting sqref="D25:D26">
    <cfRule type="expression" dxfId="47" priority="3">
      <formula>MOD(ROW(),2)=0</formula>
    </cfRule>
  </conditionalFormatting>
  <conditionalFormatting sqref="F7:F38">
    <cfRule type="expression" dxfId="46" priority="4">
      <formula>MOD(ROW(),2)=0</formula>
    </cfRule>
    <cfRule type="expression" dxfId="45" priority="5">
      <formula>MOD(ROW(),2)=1</formula>
    </cfRule>
  </conditionalFormatting>
  <conditionalFormatting sqref="D17">
    <cfRule type="expression" dxfId="44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H54"/>
  <sheetViews>
    <sheetView showGridLines="0" tabSelected="1" topLeftCell="A41" zoomScaleNormal="100" workbookViewId="0">
      <selection activeCell="A5" sqref="A5:F5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7.28515625" style="8" customWidth="1"/>
    <col min="4" max="4" width="53.855468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3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4" t="s">
        <v>79</v>
      </c>
      <c r="D3" s="40"/>
      <c r="E3" s="40"/>
      <c r="F3" s="40"/>
      <c r="G3" s="4"/>
    </row>
    <row r="4" spans="1:8" ht="44.1" customHeight="1" x14ac:dyDescent="0.25">
      <c r="A4" s="32" t="s">
        <v>134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96</v>
      </c>
      <c r="B7" s="10">
        <v>89075064271</v>
      </c>
      <c r="C7" s="5" t="s">
        <v>22</v>
      </c>
      <c r="D7" s="11" t="s">
        <v>85</v>
      </c>
      <c r="E7" s="11" t="s">
        <v>68</v>
      </c>
      <c r="F7" s="12">
        <v>896.5</v>
      </c>
      <c r="H7" s="28"/>
    </row>
    <row r="8" spans="1:8" s="2" customFormat="1" ht="33.75" customHeight="1" x14ac:dyDescent="0.25">
      <c r="A8" s="7" t="s">
        <v>97</v>
      </c>
      <c r="B8" s="10">
        <v>95970838122</v>
      </c>
      <c r="C8" s="5" t="s">
        <v>22</v>
      </c>
      <c r="D8" s="11" t="s">
        <v>50</v>
      </c>
      <c r="E8" s="11" t="s">
        <v>68</v>
      </c>
      <c r="F8" s="12">
        <v>167.61</v>
      </c>
      <c r="H8" s="28"/>
    </row>
    <row r="9" spans="1:8" s="2" customFormat="1" ht="50.25" customHeight="1" x14ac:dyDescent="0.25">
      <c r="A9" s="7" t="s">
        <v>89</v>
      </c>
      <c r="B9" s="10">
        <v>81793146560</v>
      </c>
      <c r="C9" s="5" t="s">
        <v>3</v>
      </c>
      <c r="D9" s="11" t="s">
        <v>37</v>
      </c>
      <c r="E9" s="11" t="s">
        <v>68</v>
      </c>
      <c r="F9" s="12">
        <v>11.61</v>
      </c>
      <c r="H9" s="28"/>
    </row>
    <row r="10" spans="1:8" s="2" customFormat="1" ht="33.75" customHeight="1" x14ac:dyDescent="0.25">
      <c r="A10" s="7" t="s">
        <v>98</v>
      </c>
      <c r="B10" s="10">
        <v>84154988927</v>
      </c>
      <c r="C10" s="5" t="s">
        <v>22</v>
      </c>
      <c r="D10" s="5" t="s">
        <v>52</v>
      </c>
      <c r="E10" s="11" t="s">
        <v>67</v>
      </c>
      <c r="F10" s="12">
        <f>167.79+97.28+97.28</f>
        <v>362.35</v>
      </c>
      <c r="H10" s="28"/>
    </row>
    <row r="11" spans="1:8" s="2" customFormat="1" ht="33.75" customHeight="1" x14ac:dyDescent="0.25">
      <c r="A11" s="7" t="s">
        <v>99</v>
      </c>
      <c r="B11" s="10">
        <v>95970838122</v>
      </c>
      <c r="C11" s="5" t="s">
        <v>22</v>
      </c>
      <c r="D11" s="5" t="s">
        <v>100</v>
      </c>
      <c r="E11" s="11" t="s">
        <v>68</v>
      </c>
      <c r="F11" s="12">
        <v>111.73</v>
      </c>
      <c r="H11" s="28"/>
    </row>
    <row r="12" spans="1:8" s="2" customFormat="1" ht="37.5" customHeight="1" x14ac:dyDescent="0.25">
      <c r="A12" s="7" t="s">
        <v>25</v>
      </c>
      <c r="B12" s="26">
        <v>48092682308</v>
      </c>
      <c r="C12" s="5" t="s">
        <v>22</v>
      </c>
      <c r="D12" s="11" t="s">
        <v>84</v>
      </c>
      <c r="E12" s="11" t="s">
        <v>67</v>
      </c>
      <c r="F12" s="12">
        <v>423.79</v>
      </c>
      <c r="H12" s="28"/>
    </row>
    <row r="13" spans="1:8" s="2" customFormat="1" ht="40.5" customHeight="1" x14ac:dyDescent="0.25">
      <c r="A13" s="7" t="s">
        <v>88</v>
      </c>
      <c r="B13" s="16">
        <v>70133616033</v>
      </c>
      <c r="C13" s="5" t="s">
        <v>3</v>
      </c>
      <c r="D13" s="11" t="s">
        <v>37</v>
      </c>
      <c r="E13" s="11" t="s">
        <v>68</v>
      </c>
      <c r="F13" s="12">
        <v>31.86</v>
      </c>
      <c r="H13" s="28"/>
    </row>
    <row r="14" spans="1:8" s="2" customFormat="1" ht="40.5" customHeight="1" x14ac:dyDescent="0.25">
      <c r="A14" s="7" t="s">
        <v>25</v>
      </c>
      <c r="B14" s="26">
        <v>48092682308</v>
      </c>
      <c r="C14" s="5" t="s">
        <v>22</v>
      </c>
      <c r="D14" s="11" t="s">
        <v>26</v>
      </c>
      <c r="E14" s="11" t="s">
        <v>67</v>
      </c>
      <c r="F14" s="12">
        <f>441.28+166.4</f>
        <v>607.67999999999995</v>
      </c>
      <c r="H14" s="28"/>
    </row>
    <row r="15" spans="1:8" s="2" customFormat="1" ht="44.25" customHeight="1" x14ac:dyDescent="0.25">
      <c r="A15" s="7" t="s">
        <v>91</v>
      </c>
      <c r="B15" s="16">
        <v>87311810356</v>
      </c>
      <c r="C15" s="5" t="s">
        <v>92</v>
      </c>
      <c r="D15" s="5" t="s">
        <v>35</v>
      </c>
      <c r="E15" s="11" t="s">
        <v>68</v>
      </c>
      <c r="F15" s="12">
        <v>24.88</v>
      </c>
      <c r="H15" s="28"/>
    </row>
    <row r="16" spans="1:8" s="2" customFormat="1" ht="40.5" customHeight="1" x14ac:dyDescent="0.25">
      <c r="A16" s="7" t="s">
        <v>86</v>
      </c>
      <c r="B16" s="22">
        <v>83341080203</v>
      </c>
      <c r="C16" s="5" t="s">
        <v>87</v>
      </c>
      <c r="D16" s="11" t="s">
        <v>101</v>
      </c>
      <c r="E16" s="11" t="s">
        <v>67</v>
      </c>
      <c r="F16" s="12">
        <f>75.9+599.8</f>
        <v>675.69999999999993</v>
      </c>
      <c r="H16" s="28"/>
    </row>
    <row r="17" spans="1:8" s="2" customFormat="1" ht="40.5" customHeight="1" x14ac:dyDescent="0.25">
      <c r="A17" s="7" t="s">
        <v>90</v>
      </c>
      <c r="B17" s="22">
        <v>55802054231</v>
      </c>
      <c r="C17" s="5" t="s">
        <v>22</v>
      </c>
      <c r="D17" s="11" t="s">
        <v>46</v>
      </c>
      <c r="E17" s="11" t="s">
        <v>68</v>
      </c>
      <c r="F17" s="12">
        <v>246.18</v>
      </c>
      <c r="H17" s="28"/>
    </row>
    <row r="18" spans="1:8" s="2" customFormat="1" ht="51.75" customHeight="1" x14ac:dyDescent="0.25">
      <c r="A18" s="7" t="s">
        <v>102</v>
      </c>
      <c r="B18" s="22">
        <v>70108447975</v>
      </c>
      <c r="C18" s="5" t="s">
        <v>103</v>
      </c>
      <c r="D18" s="5" t="s">
        <v>84</v>
      </c>
      <c r="E18" s="11" t="s">
        <v>67</v>
      </c>
      <c r="F18" s="12">
        <v>1095.19</v>
      </c>
      <c r="H18" s="28"/>
    </row>
    <row r="19" spans="1:8" s="2" customFormat="1" ht="40.5" customHeight="1" x14ac:dyDescent="0.25">
      <c r="A19" s="7" t="s">
        <v>94</v>
      </c>
      <c r="B19" s="16">
        <v>85821130368</v>
      </c>
      <c r="C19" s="5" t="s">
        <v>3</v>
      </c>
      <c r="D19" s="5" t="s">
        <v>28</v>
      </c>
      <c r="E19" s="11" t="s">
        <v>68</v>
      </c>
      <c r="F19" s="12">
        <v>1.91</v>
      </c>
      <c r="H19" s="28"/>
    </row>
    <row r="20" spans="1:8" s="2" customFormat="1" ht="40.5" customHeight="1" x14ac:dyDescent="0.25">
      <c r="A20" s="7" t="s">
        <v>104</v>
      </c>
      <c r="B20" s="22">
        <v>95970838122</v>
      </c>
      <c r="C20" s="5" t="s">
        <v>22</v>
      </c>
      <c r="D20" s="5" t="s">
        <v>83</v>
      </c>
      <c r="E20" s="11" t="s">
        <v>68</v>
      </c>
      <c r="F20" s="12">
        <v>26.01</v>
      </c>
      <c r="H20" s="28"/>
    </row>
    <row r="21" spans="1:8" s="2" customFormat="1" ht="40.5" customHeight="1" x14ac:dyDescent="0.25">
      <c r="A21" s="7" t="s">
        <v>105</v>
      </c>
      <c r="B21" s="16">
        <v>65221124115</v>
      </c>
      <c r="C21" s="5" t="s">
        <v>4</v>
      </c>
      <c r="D21" s="5" t="s">
        <v>106</v>
      </c>
      <c r="E21" s="11" t="s">
        <v>68</v>
      </c>
      <c r="F21" s="12">
        <v>87.5</v>
      </c>
      <c r="H21" s="28"/>
    </row>
    <row r="22" spans="1:8" s="2" customFormat="1" ht="50.25" customHeight="1" x14ac:dyDescent="0.25">
      <c r="A22" s="14" t="s">
        <v>31</v>
      </c>
      <c r="B22" s="22">
        <v>54521868069</v>
      </c>
      <c r="C22" s="5" t="s">
        <v>22</v>
      </c>
      <c r="D22" s="5" t="s">
        <v>29</v>
      </c>
      <c r="E22" s="11" t="s">
        <v>68</v>
      </c>
      <c r="F22" s="12">
        <v>65.349999999999994</v>
      </c>
      <c r="H22" s="28"/>
    </row>
    <row r="23" spans="1:8" s="2" customFormat="1" ht="36.75" customHeight="1" x14ac:dyDescent="0.25">
      <c r="A23" s="7" t="s">
        <v>107</v>
      </c>
      <c r="B23" s="10">
        <v>64546066176</v>
      </c>
      <c r="C23" s="5" t="s">
        <v>3</v>
      </c>
      <c r="D23" s="11" t="s">
        <v>82</v>
      </c>
      <c r="E23" s="11" t="s">
        <v>68</v>
      </c>
      <c r="F23" s="12">
        <v>178.75</v>
      </c>
      <c r="H23" s="28"/>
    </row>
    <row r="24" spans="1:8" s="2" customFormat="1" ht="48" customHeight="1" x14ac:dyDescent="0.25">
      <c r="A24" s="14" t="s">
        <v>93</v>
      </c>
      <c r="B24" s="10">
        <v>63073332379</v>
      </c>
      <c r="C24" s="5" t="s">
        <v>3</v>
      </c>
      <c r="D24" s="11" t="s">
        <v>32</v>
      </c>
      <c r="E24" s="11" t="s">
        <v>68</v>
      </c>
      <c r="F24" s="12">
        <v>1503.69</v>
      </c>
      <c r="H24" s="28"/>
    </row>
    <row r="25" spans="1:8" s="2" customFormat="1" ht="33.75" customHeight="1" x14ac:dyDescent="0.25">
      <c r="A25" s="14" t="s">
        <v>108</v>
      </c>
      <c r="B25" s="10">
        <v>6548680983</v>
      </c>
      <c r="C25" s="5" t="s">
        <v>109</v>
      </c>
      <c r="D25" s="11" t="s">
        <v>110</v>
      </c>
      <c r="E25" s="11" t="s">
        <v>68</v>
      </c>
      <c r="F25" s="12">
        <v>200</v>
      </c>
      <c r="H25" s="28"/>
    </row>
    <row r="26" spans="1:8" s="2" customFormat="1" ht="33.75" customHeight="1" x14ac:dyDescent="0.25">
      <c r="A26" s="7" t="s">
        <v>95</v>
      </c>
      <c r="B26" s="10">
        <v>29524210204</v>
      </c>
      <c r="C26" s="5" t="s">
        <v>3</v>
      </c>
      <c r="D26" s="11" t="s">
        <v>37</v>
      </c>
      <c r="E26" s="11" t="s">
        <v>68</v>
      </c>
      <c r="F26" s="12">
        <f>70.54+71.09+69.33+70.29</f>
        <v>281.25</v>
      </c>
      <c r="H26" s="28"/>
    </row>
    <row r="27" spans="1:8" s="2" customFormat="1" ht="42.75" customHeight="1" x14ac:dyDescent="0.25">
      <c r="A27" s="7" t="s">
        <v>111</v>
      </c>
      <c r="B27" s="10">
        <v>51734905647</v>
      </c>
      <c r="C27" s="5" t="s">
        <v>22</v>
      </c>
      <c r="D27" s="11" t="s">
        <v>112</v>
      </c>
      <c r="E27" s="11" t="s">
        <v>67</v>
      </c>
      <c r="F27" s="12">
        <v>407.03</v>
      </c>
      <c r="H27" s="28"/>
    </row>
    <row r="28" spans="1:8" s="2" customFormat="1" ht="48.75" customHeight="1" x14ac:dyDescent="0.25">
      <c r="A28" s="7" t="s">
        <v>113</v>
      </c>
      <c r="B28" s="10">
        <v>21982306803</v>
      </c>
      <c r="C28" s="5" t="s">
        <v>22</v>
      </c>
      <c r="D28" s="11" t="s">
        <v>84</v>
      </c>
      <c r="E28" s="11" t="s">
        <v>68</v>
      </c>
      <c r="F28" s="12">
        <v>50</v>
      </c>
      <c r="H28" s="28"/>
    </row>
    <row r="29" spans="1:8" s="2" customFormat="1" ht="51.75" customHeight="1" x14ac:dyDescent="0.25">
      <c r="A29" s="7" t="s">
        <v>114</v>
      </c>
      <c r="B29" s="10">
        <v>2929760936</v>
      </c>
      <c r="C29" s="5" t="s">
        <v>22</v>
      </c>
      <c r="D29" s="11" t="s">
        <v>106</v>
      </c>
      <c r="E29" s="11" t="s">
        <v>68</v>
      </c>
      <c r="F29" s="12">
        <v>33.1</v>
      </c>
      <c r="H29" s="28"/>
    </row>
    <row r="30" spans="1:8" s="2" customFormat="1" ht="33.950000000000003" customHeight="1" x14ac:dyDescent="0.25">
      <c r="A30" s="7" t="s">
        <v>25</v>
      </c>
      <c r="B30" s="26">
        <v>48092682308</v>
      </c>
      <c r="C30" s="5" t="s">
        <v>22</v>
      </c>
      <c r="D30" s="11" t="s">
        <v>50</v>
      </c>
      <c r="E30" s="11" t="s">
        <v>68</v>
      </c>
      <c r="F30" s="12">
        <v>72.11</v>
      </c>
      <c r="H30" s="28"/>
    </row>
    <row r="31" spans="1:8" s="2" customFormat="1" ht="33.950000000000003" customHeight="1" x14ac:dyDescent="0.25">
      <c r="A31" s="7" t="s">
        <v>115</v>
      </c>
      <c r="B31" s="10">
        <v>16298058399</v>
      </c>
      <c r="C31" s="5" t="s">
        <v>54</v>
      </c>
      <c r="D31" s="11" t="s">
        <v>50</v>
      </c>
      <c r="E31" s="11" t="s">
        <v>68</v>
      </c>
      <c r="F31" s="12">
        <v>506.25</v>
      </c>
      <c r="H31" s="28"/>
    </row>
    <row r="32" spans="1:8" s="2" customFormat="1" ht="33.950000000000003" customHeight="1" x14ac:dyDescent="0.25">
      <c r="A32" s="7" t="s">
        <v>116</v>
      </c>
      <c r="B32" s="10">
        <v>55579522185</v>
      </c>
      <c r="C32" s="5" t="s">
        <v>117</v>
      </c>
      <c r="D32" s="11" t="s">
        <v>118</v>
      </c>
      <c r="E32" s="11" t="s">
        <v>68</v>
      </c>
      <c r="F32" s="12">
        <v>28</v>
      </c>
      <c r="H32" s="28"/>
    </row>
    <row r="33" spans="1:8" s="2" customFormat="1" ht="40.5" customHeight="1" x14ac:dyDescent="0.25">
      <c r="A33" s="7" t="s">
        <v>104</v>
      </c>
      <c r="B33" s="22">
        <v>95970838122</v>
      </c>
      <c r="C33" s="5" t="s">
        <v>22</v>
      </c>
      <c r="D33" s="11" t="s">
        <v>40</v>
      </c>
      <c r="E33" s="11" t="s">
        <v>68</v>
      </c>
      <c r="F33" s="12">
        <v>116.53</v>
      </c>
      <c r="H33" s="28"/>
    </row>
    <row r="34" spans="1:8" s="2" customFormat="1" ht="33.950000000000003" customHeight="1" x14ac:dyDescent="0.25">
      <c r="A34" s="7" t="s">
        <v>119</v>
      </c>
      <c r="B34" s="10">
        <v>8431524263</v>
      </c>
      <c r="C34" s="5" t="s">
        <v>22</v>
      </c>
      <c r="D34" s="11" t="s">
        <v>84</v>
      </c>
      <c r="E34" s="11" t="s">
        <v>68</v>
      </c>
      <c r="F34" s="12">
        <v>75</v>
      </c>
      <c r="H34" s="28"/>
    </row>
    <row r="35" spans="1:8" s="2" customFormat="1" ht="33.950000000000003" customHeight="1" x14ac:dyDescent="0.25">
      <c r="A35" s="7" t="s">
        <v>120</v>
      </c>
      <c r="B35" s="10">
        <v>80505982825</v>
      </c>
      <c r="C35" s="5" t="s">
        <v>22</v>
      </c>
      <c r="D35" s="5" t="s">
        <v>121</v>
      </c>
      <c r="E35" s="11" t="s">
        <v>68</v>
      </c>
      <c r="F35" s="12">
        <v>1725</v>
      </c>
      <c r="H35" s="28"/>
    </row>
    <row r="36" spans="1:8" s="2" customFormat="1" ht="33.950000000000003" customHeight="1" x14ac:dyDescent="0.25">
      <c r="A36" s="7" t="s">
        <v>122</v>
      </c>
      <c r="B36" s="10">
        <v>41317489366</v>
      </c>
      <c r="C36" s="5" t="s">
        <v>4</v>
      </c>
      <c r="D36" s="11" t="s">
        <v>48</v>
      </c>
      <c r="E36" s="11" t="s">
        <v>68</v>
      </c>
      <c r="F36" s="12">
        <f>6171.19+419.48</f>
        <v>6590.67</v>
      </c>
      <c r="H36" s="28"/>
    </row>
    <row r="37" spans="1:8" s="2" customFormat="1" ht="33.950000000000003" customHeight="1" x14ac:dyDescent="0.25">
      <c r="A37" s="14" t="s">
        <v>123</v>
      </c>
      <c r="B37" s="10">
        <v>96107776452</v>
      </c>
      <c r="C37" s="5" t="s">
        <v>20</v>
      </c>
      <c r="D37" s="11" t="s">
        <v>110</v>
      </c>
      <c r="E37" s="11" t="s">
        <v>68</v>
      </c>
      <c r="F37" s="12">
        <v>330</v>
      </c>
      <c r="H37" s="28"/>
    </row>
    <row r="38" spans="1:8" s="2" customFormat="1" ht="33.950000000000003" customHeight="1" x14ac:dyDescent="0.25">
      <c r="A38" s="14" t="s">
        <v>58</v>
      </c>
      <c r="B38" s="10">
        <v>14506572540</v>
      </c>
      <c r="C38" s="5" t="s">
        <v>3</v>
      </c>
      <c r="D38" s="11" t="s">
        <v>59</v>
      </c>
      <c r="E38" s="11" t="s">
        <v>68</v>
      </c>
      <c r="F38" s="12">
        <v>315.44</v>
      </c>
      <c r="H38" s="28"/>
    </row>
    <row r="39" spans="1:8" s="2" customFormat="1" ht="33.950000000000003" customHeight="1" x14ac:dyDescent="0.25">
      <c r="A39" s="14" t="s">
        <v>124</v>
      </c>
      <c r="B39" s="10">
        <v>9396542693</v>
      </c>
      <c r="C39" s="5" t="s">
        <v>22</v>
      </c>
      <c r="D39" s="11" t="s">
        <v>26</v>
      </c>
      <c r="E39" s="11" t="s">
        <v>67</v>
      </c>
      <c r="F39" s="12">
        <v>32.94</v>
      </c>
      <c r="H39" s="28"/>
    </row>
    <row r="40" spans="1:8" s="2" customFormat="1" ht="33.950000000000003" customHeight="1" x14ac:dyDescent="0.25">
      <c r="A40" s="14" t="s">
        <v>125</v>
      </c>
      <c r="B40" s="10">
        <v>37324171729</v>
      </c>
      <c r="C40" s="5" t="s">
        <v>126</v>
      </c>
      <c r="D40" s="11" t="s">
        <v>127</v>
      </c>
      <c r="E40" s="11" t="s">
        <v>68</v>
      </c>
      <c r="F40" s="12">
        <v>158</v>
      </c>
      <c r="H40" s="28"/>
    </row>
    <row r="41" spans="1:8" s="2" customFormat="1" ht="33.950000000000003" customHeight="1" x14ac:dyDescent="0.25">
      <c r="A41" s="14" t="s">
        <v>5</v>
      </c>
      <c r="B41" s="10"/>
      <c r="C41" s="5"/>
      <c r="D41" s="5" t="s">
        <v>128</v>
      </c>
      <c r="E41" s="11" t="s">
        <v>68</v>
      </c>
      <c r="F41" s="12">
        <v>1841.87</v>
      </c>
      <c r="H41" s="28"/>
    </row>
    <row r="42" spans="1:8" s="2" customFormat="1" ht="33.950000000000003" customHeight="1" x14ac:dyDescent="0.25">
      <c r="A42" s="14" t="s">
        <v>70</v>
      </c>
      <c r="B42" s="10" t="str">
        <f t="array" ref="B42">IFERROR(INDEX(#REF!,SMALL(IF(#REF!=rngInvoice,ROW(#REF!)-ROW(#REF!)), ROW(36:36)), MATCH($B$6,#REF!, 0)),"")</f>
        <v/>
      </c>
      <c r="C42" s="5" t="str">
        <f t="array" ref="C42">IFERROR(INDEX(#REF!,SMALL(IF(#REF!=rngInvoice,ROW(#REF!)-ROW(#REF!)), ROW(36:36)), MATCH($C$6,#REF!, 0)),"")</f>
        <v/>
      </c>
      <c r="D42" s="5" t="s">
        <v>129</v>
      </c>
      <c r="E42" s="11" t="s">
        <v>68</v>
      </c>
      <c r="F42" s="12">
        <v>516</v>
      </c>
      <c r="H42" s="28"/>
    </row>
    <row r="43" spans="1:8" s="2" customFormat="1" ht="33.950000000000003" customHeight="1" x14ac:dyDescent="0.25">
      <c r="A43" s="14" t="s">
        <v>70</v>
      </c>
      <c r="B43" s="10" t="str">
        <f t="array" ref="B43">IFERROR(INDEX(#REF!,SMALL(IF(#REF!=rngInvoice,ROW(#REF!)-ROW(#REF!)), ROW(36:36)), MATCH($B$6,#REF!, 0)),"")</f>
        <v/>
      </c>
      <c r="C43" s="5" t="str">
        <f t="array" ref="C43">IFERROR(INDEX(#REF!,SMALL(IF(#REF!=rngInvoice,ROW(#REF!)-ROW(#REF!)), ROW(36:36)), MATCH($C$6,#REF!, 0)),"")</f>
        <v/>
      </c>
      <c r="D43" s="5" t="s">
        <v>130</v>
      </c>
      <c r="E43" s="11" t="s">
        <v>68</v>
      </c>
      <c r="F43" s="12">
        <v>129.81</v>
      </c>
      <c r="H43" s="28"/>
    </row>
    <row r="44" spans="1:8" s="2" customFormat="1" ht="33.950000000000003" customHeight="1" x14ac:dyDescent="0.25">
      <c r="A44" s="14" t="s">
        <v>70</v>
      </c>
      <c r="B44" s="10" t="str">
        <f t="array" ref="B44">IFERROR(INDEX(#REF!,SMALL(IF(#REF!=rngInvoice,ROW(#REF!)-ROW(#REF!)), ROW(36:36)), MATCH($B$6,#REF!, 0)),"")</f>
        <v/>
      </c>
      <c r="C44" s="5" t="str">
        <f t="array" ref="C44">IFERROR(INDEX(#REF!,SMALL(IF(#REF!=rngInvoice,ROW(#REF!)-ROW(#REF!)), ROW(36:36)), MATCH($C$6,#REF!, 0)),"")</f>
        <v/>
      </c>
      <c r="D44" s="5" t="s">
        <v>74</v>
      </c>
      <c r="E44" s="11" t="s">
        <v>131</v>
      </c>
      <c r="F44" s="12">
        <v>103998.52</v>
      </c>
      <c r="H44" s="28"/>
    </row>
    <row r="45" spans="1:8" s="2" customFormat="1" ht="33.950000000000003" customHeight="1" x14ac:dyDescent="0.25">
      <c r="A45" s="14" t="s">
        <v>70</v>
      </c>
      <c r="B45" s="10" t="str">
        <f t="array" ref="B45">IFERROR(INDEX(#REF!,SMALL(IF(#REF!=rngInvoice,ROW(#REF!)-ROW(#REF!)), ROW(37:37)), MATCH($B$6,#REF!, 0)),"")</f>
        <v/>
      </c>
      <c r="C45" s="5" t="str">
        <f t="array" ref="C45">IFERROR(INDEX(#REF!,SMALL(IF(#REF!=rngInvoice,ROW(#REF!)-ROW(#REF!)), ROW(37:37)), MATCH($C$6,#REF!, 0)),"")</f>
        <v/>
      </c>
      <c r="D45" s="5" t="s">
        <v>75</v>
      </c>
      <c r="E45" s="11" t="s">
        <v>131</v>
      </c>
      <c r="F45" s="12">
        <v>5900</v>
      </c>
      <c r="H45" s="28"/>
    </row>
    <row r="46" spans="1:8" s="2" customFormat="1" ht="33.950000000000003" customHeight="1" x14ac:dyDescent="0.25">
      <c r="A46" s="14" t="s">
        <v>70</v>
      </c>
      <c r="B46" s="10" t="str">
        <f t="array" ref="B46">IFERROR(INDEX(#REF!,SMALL(IF(#REF!=rngInvoice,ROW(#REF!)-ROW(#REF!)), ROW(37:37)), MATCH($B$6,#REF!, 0)),"")</f>
        <v/>
      </c>
      <c r="C46" s="5" t="str">
        <f t="array" ref="C46">IFERROR(INDEX(#REF!,SMALL(IF(#REF!=rngInvoice,ROW(#REF!)-ROW(#REF!)), ROW(37:37)), MATCH($C$6,#REF!, 0)),"")</f>
        <v/>
      </c>
      <c r="D46" s="5" t="s">
        <v>78</v>
      </c>
      <c r="E46" s="11" t="s">
        <v>131</v>
      </c>
      <c r="F46" s="12">
        <v>17159.77</v>
      </c>
      <c r="H46" s="28"/>
    </row>
    <row r="47" spans="1:8" s="2" customFormat="1" ht="33.950000000000003" customHeight="1" x14ac:dyDescent="0.25">
      <c r="A47" s="14" t="s">
        <v>70</v>
      </c>
      <c r="B47" s="10" t="str">
        <f t="array" ref="B47">IFERROR(INDEX(#REF!,SMALL(IF(#REF!=rngInvoice,ROW(#REF!)-ROW(#REF!)), ROW(36:36)), MATCH($B$6,#REF!, 0)),"")</f>
        <v/>
      </c>
      <c r="C47" s="5" t="str">
        <f t="array" ref="C47">IFERROR(INDEX(#REF!,SMALL(IF(#REF!=rngInvoice,ROW(#REF!)-ROW(#REF!)), ROW(36:36)), MATCH($C$6,#REF!, 0)),"")</f>
        <v/>
      </c>
      <c r="D47" s="5" t="s">
        <v>132</v>
      </c>
      <c r="E47" s="11" t="s">
        <v>131</v>
      </c>
      <c r="F47" s="12">
        <v>1999.43</v>
      </c>
      <c r="H47" s="28"/>
    </row>
    <row r="48" spans="1:8" s="2" customFormat="1" ht="33.950000000000003" customHeight="1" x14ac:dyDescent="0.25">
      <c r="A48" s="14" t="s">
        <v>133</v>
      </c>
      <c r="B48" s="10" t="str">
        <f t="array" ref="B48">IFERROR(INDEX(#REF!,SMALL(IF(#REF!=rngInvoice,ROW(#REF!)-ROW(#REF!)), ROW(36:36)), MATCH($B$6,#REF!, 0)),"")</f>
        <v/>
      </c>
      <c r="C48" s="5" t="str">
        <f t="array" ref="C48">IFERROR(INDEX(#REF!,SMALL(IF(#REF!=rngInvoice,ROW(#REF!)-ROW(#REF!)), ROW(36:36)), MATCH($C$6,#REF!, 0)),"")</f>
        <v/>
      </c>
      <c r="D48" s="11" t="s">
        <v>72</v>
      </c>
      <c r="E48" s="11" t="s">
        <v>131</v>
      </c>
      <c r="F48" s="12">
        <v>336</v>
      </c>
      <c r="H48" s="28"/>
    </row>
    <row r="49" spans="1:8" s="2" customFormat="1" ht="33.950000000000003" hidden="1" customHeight="1" x14ac:dyDescent="0.25">
      <c r="A49" s="7"/>
      <c r="B49" s="10"/>
      <c r="C49" s="5"/>
      <c r="D49" s="11"/>
      <c r="E49" s="11"/>
      <c r="F49" s="12"/>
      <c r="H49" s="28"/>
    </row>
    <row r="50" spans="1:8" s="21" customFormat="1" ht="33.950000000000003" customHeight="1" x14ac:dyDescent="0.25">
      <c r="A50" s="17" t="s">
        <v>7</v>
      </c>
      <c r="B50" s="18"/>
      <c r="C50" s="19"/>
      <c r="D50" s="19"/>
      <c r="E50" s="19"/>
      <c r="F50" s="20">
        <f>SUM(F7:F49)</f>
        <v>149321.00999999998</v>
      </c>
      <c r="H50" s="29"/>
    </row>
    <row r="54" spans="1:8" ht="33.950000000000003" customHeight="1" x14ac:dyDescent="0.25">
      <c r="F54" s="1"/>
      <c r="G54" s="27"/>
      <c r="H54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8 A50:E50 A12:A22">
    <cfRule type="expression" dxfId="43" priority="32">
      <formula>MOD(ROW(),2)=0</formula>
    </cfRule>
  </conditionalFormatting>
  <conditionalFormatting sqref="A7:C7 A8:D11 E7:E31">
    <cfRule type="expression" dxfId="42" priority="31">
      <formula>MOD(ROW(),2)=0</formula>
    </cfRule>
  </conditionalFormatting>
  <conditionalFormatting sqref="C12:D16 D18 A23:D24 A25:C26 C17 A27:D27 A32:E32 C19:D22 A29:D29 C28:D28 A31:C31 A35:C36 E34:E36 B37:C49 C30 C33:E33">
    <cfRule type="expression" dxfId="41" priority="33">
      <formula>MOD(ROW(),2)=0</formula>
    </cfRule>
  </conditionalFormatting>
  <conditionalFormatting sqref="D25:D26">
    <cfRule type="expression" dxfId="40" priority="28">
      <formula>MOD(ROW(),2)=0</formula>
    </cfRule>
  </conditionalFormatting>
  <conditionalFormatting sqref="F7:F50">
    <cfRule type="expression" dxfId="39" priority="29">
      <formula>MOD(ROW(),2)=0</formula>
    </cfRule>
    <cfRule type="expression" dxfId="38" priority="30">
      <formula>MOD(ROW(),2)=1</formula>
    </cfRule>
  </conditionalFormatting>
  <conditionalFormatting sqref="D17">
    <cfRule type="expression" dxfId="37" priority="27">
      <formula>MOD(ROW(),2)=0</formula>
    </cfRule>
  </conditionalFormatting>
  <conditionalFormatting sqref="D7">
    <cfRule type="expression" dxfId="36" priority="26">
      <formula>MOD(ROW(),2)=0</formula>
    </cfRule>
  </conditionalFormatting>
  <conditionalFormatting sqref="A28">
    <cfRule type="expression" dxfId="35" priority="25">
      <formula>MOD(ROW(),2)=0</formula>
    </cfRule>
  </conditionalFormatting>
  <conditionalFormatting sqref="B28">
    <cfRule type="expression" dxfId="34" priority="24">
      <formula>MOD(ROW(),2)=0</formula>
    </cfRule>
  </conditionalFormatting>
  <conditionalFormatting sqref="D35">
    <cfRule type="expression" dxfId="33" priority="18">
      <formula>MOD(ROW(),2)=0</formula>
    </cfRule>
  </conditionalFormatting>
  <conditionalFormatting sqref="A34">
    <cfRule type="expression" dxfId="32" priority="22">
      <formula>MOD(ROW(),2)=0</formula>
    </cfRule>
  </conditionalFormatting>
  <conditionalFormatting sqref="B34">
    <cfRule type="expression" dxfId="31" priority="21">
      <formula>MOD(ROW(),2)=0</formula>
    </cfRule>
  </conditionalFormatting>
  <conditionalFormatting sqref="C34">
    <cfRule type="expression" dxfId="30" priority="20">
      <formula>MOD(ROW(),2)=0</formula>
    </cfRule>
  </conditionalFormatting>
  <conditionalFormatting sqref="D36 D41:D48">
    <cfRule type="expression" dxfId="29" priority="17">
      <formula>MOD(ROW(),2)=0</formula>
    </cfRule>
  </conditionalFormatting>
  <conditionalFormatting sqref="A37:A48">
    <cfRule type="expression" dxfId="28" priority="15">
      <formula>MOD(ROW(),2)=0</formula>
    </cfRule>
  </conditionalFormatting>
  <conditionalFormatting sqref="D38">
    <cfRule type="expression" dxfId="27" priority="12">
      <formula>MOD(ROW(),2)=0</formula>
    </cfRule>
  </conditionalFormatting>
  <conditionalFormatting sqref="E37:E48">
    <cfRule type="expression" dxfId="26" priority="13">
      <formula>MOD(ROW(),2)=0</formula>
    </cfRule>
  </conditionalFormatting>
  <conditionalFormatting sqref="D40">
    <cfRule type="expression" dxfId="25" priority="11">
      <formula>MOD(ROW(),2)=0</formula>
    </cfRule>
  </conditionalFormatting>
  <conditionalFormatting sqref="A49">
    <cfRule type="expression" dxfId="24" priority="10">
      <formula>MOD(ROW(),2)=0</formula>
    </cfRule>
  </conditionalFormatting>
  <conditionalFormatting sqref="D49">
    <cfRule type="expression" dxfId="23" priority="9">
      <formula>MOD(ROW(),2)=0</formula>
    </cfRule>
  </conditionalFormatting>
  <conditionalFormatting sqref="E49">
    <cfRule type="expression" dxfId="22" priority="8">
      <formula>MOD(ROW(),2)=0</formula>
    </cfRule>
  </conditionalFormatting>
  <conditionalFormatting sqref="A30">
    <cfRule type="expression" dxfId="21" priority="7">
      <formula>MOD(ROW(),2)=0</formula>
    </cfRule>
  </conditionalFormatting>
  <conditionalFormatting sqref="D30">
    <cfRule type="expression" dxfId="20" priority="6">
      <formula>MOD(ROW(),2)=0</formula>
    </cfRule>
  </conditionalFormatting>
  <conditionalFormatting sqref="D31">
    <cfRule type="expression" dxfId="19" priority="5">
      <formula>MOD(ROW(),2)=0</formula>
    </cfRule>
  </conditionalFormatting>
  <conditionalFormatting sqref="A33">
    <cfRule type="expression" dxfId="18" priority="4">
      <formula>MOD(ROW(),2)=0</formula>
    </cfRule>
  </conditionalFormatting>
  <conditionalFormatting sqref="D34">
    <cfRule type="expression" dxfId="17" priority="3">
      <formula>MOD(ROW(),2)=0</formula>
    </cfRule>
  </conditionalFormatting>
  <conditionalFormatting sqref="D37">
    <cfRule type="expression" dxfId="16" priority="2">
      <formula>MOD(ROW(),2)=0</formula>
    </cfRule>
  </conditionalFormatting>
  <conditionalFormatting sqref="D39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8" fitToHeight="0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64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15</v>
      </c>
      <c r="B2" s="37"/>
      <c r="C2" s="23" t="s">
        <v>0</v>
      </c>
      <c r="D2" s="39" t="s">
        <v>81</v>
      </c>
      <c r="E2" s="39"/>
      <c r="F2" s="4"/>
    </row>
    <row r="3" spans="1:6" ht="49.5" customHeight="1" x14ac:dyDescent="0.25">
      <c r="A3" s="38" t="s">
        <v>65</v>
      </c>
      <c r="B3" s="38"/>
      <c r="C3" s="24" t="s">
        <v>80</v>
      </c>
      <c r="D3" s="40"/>
      <c r="E3" s="40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5" t="s">
        <v>12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OŽUJAK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2024-04-12T07:41:22Z</cp:lastPrinted>
  <dcterms:created xsi:type="dcterms:W3CDTF">2016-11-01T03:33:07Z</dcterms:created>
  <dcterms:modified xsi:type="dcterms:W3CDTF">2024-04-12T07:50:05Z</dcterms:modified>
</cp:coreProperties>
</file>