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10181D5D-9390-499A-94A3-2CB0912259EC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LIPANJ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LIPANJ!#REF!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LIPANJ!#REF!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6" i="9" l="1" a="1"/>
  <c r="B56" i="9" s="1"/>
  <c r="C56" i="9" a="1"/>
  <c r="C56" i="9" s="1"/>
  <c r="B50" i="9" a="1"/>
  <c r="B50" i="9" s="1"/>
  <c r="C50" i="9" a="1"/>
  <c r="C50" i="9" s="1"/>
  <c r="B57" i="9" a="1"/>
  <c r="B57" i="9" s="1"/>
  <c r="C57" i="9" a="1"/>
  <c r="C57" i="9" s="1"/>
  <c r="F13" i="9"/>
  <c r="F11" i="9"/>
  <c r="F37" i="9"/>
  <c r="F27" i="9"/>
  <c r="F16" i="9"/>
  <c r="F26" i="9"/>
  <c r="F19" i="9"/>
  <c r="F7" i="9"/>
  <c r="B51" i="9" a="1"/>
  <c r="B51" i="9" s="1"/>
  <c r="C51" i="9" a="1"/>
  <c r="C51" i="9" s="1"/>
  <c r="B53" i="9" a="1"/>
  <c r="B53" i="9" s="1"/>
  <c r="C53" i="9" a="1"/>
  <c r="C53" i="9" s="1"/>
  <c r="B54" i="9" a="1"/>
  <c r="B54" i="9" s="1"/>
  <c r="C54" i="9" a="1"/>
  <c r="C54" i="9" s="1"/>
  <c r="B52" i="9" a="1"/>
  <c r="B52" i="9" s="1"/>
  <c r="C52" i="9" a="1"/>
  <c r="C52" i="9" s="1"/>
  <c r="B55" i="9" a="1"/>
  <c r="B55" i="9" s="1"/>
  <c r="C55" i="9" a="1"/>
  <c r="C55" i="9" s="1"/>
  <c r="F38" i="1" l="1"/>
  <c r="F59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<sst xmlns="http://schemas.openxmlformats.org/spreadsheetml/2006/main" count="327" uniqueCount="137">
  <si>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</si>
  <si>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</si>
  <si>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</si>
  <si>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</si>
  <si>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</si>
  <si>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</si>
  <si>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</si>
  <si>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</si>
  <si>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</si>
  <si>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</si>
  <si>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</si>
  <si>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</si>
  <si>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</si>
  <si>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</si>
  <si>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</si>
  <si>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</si>
  <si>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</si>
  <si>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</si>
  <si>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</si>
  <si>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</si>
  <si>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</si>
  <si>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</si>
  <si>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</si>
  <si>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</si>
  <si>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</si>
  <si>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</si>
  <si>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</si>
  <si>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</si>
  <si>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</si>
  <si>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</si>
  <si>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</si>
  <si>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</si>
  <si>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</si>
  <si>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</si>
  <si>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</si>
  <si>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</si>
  <si>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</si>
  <si>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</si>
  <si>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</si>
  <si>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</si>
  <si>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</si>
  <si>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</si>
  <si>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</si>
  <si>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</si>
  <si>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</si>
  <si>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</si>
  <si>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</si>
  <si>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</si>
  <si>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</si>
  <si>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</si>
  <si>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</si>
  <si>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</si>
  <si>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</si>
  <si>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</si>
  <si>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</si>
  <si>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</si>
  <si>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</si>
  <si>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</si>
  <si>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</si>
  <si>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</si>
  <si>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</si>
  <si>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</si>
  <si>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</si>
  <si>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</si>
  <si>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</si>
  <si>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</si>
  <si>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</si>
  <si>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</si>
  <si>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</si>
  <si>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</si>
  <si>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</si>
  <si>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</si>
  <si>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</si>
  <si>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</si>
  <si>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</si>
  <si>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</si>
  <si>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</si>
  <si>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</si>
  <si>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</si>
  <si>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</si>
  <si>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</si>
  <si>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</si>
  <si>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32349 - OSTALE KOMUNALNE USLUGE</t>
  </si>
  <si>
    <t>TELEMACH HRVATSKA D.O.O.</t>
  </si>
  <si>
    <t>HRVATSKI TELEKOM D.D.</t>
  </si>
  <si>
    <t>VIRKOM D.O.O.</t>
  </si>
  <si>
    <t>VELIKA GORICA</t>
  </si>
  <si>
    <t>A1 HRVATSKA D.O.O.</t>
  </si>
  <si>
    <t>GRAD VIROVITICA</t>
  </si>
  <si>
    <t>BRANA D.O.O.</t>
  </si>
  <si>
    <t>32111 - DNEVNICE ZA SLUŽBENI PUT U ZEMLJI</t>
  </si>
  <si>
    <t>MINISTARSTVO ZNANOSTI I OBRAZOVANJA</t>
  </si>
  <si>
    <t>32372 - UGOVORI O DJELU</t>
  </si>
  <si>
    <t>ŠANTIĆ PROMET D.O.O.</t>
  </si>
  <si>
    <t>CABUNA</t>
  </si>
  <si>
    <t>HP - HRVATSKA POŠTA D.D.</t>
  </si>
  <si>
    <t>32399 - OSTALE NESPOMENUTE USLUGE</t>
  </si>
  <si>
    <t>32234 - MOTORNI BENZIN I DIZEL GORIVO</t>
  </si>
  <si>
    <t>32999 - OSTALI NESPOMENUTI RASHODI POSLOVANJA</t>
  </si>
  <si>
    <t>32931 - REPREZENTACIJA</t>
  </si>
  <si>
    <t xml:space="preserve">KTC D.D. P-46 </t>
  </si>
  <si>
    <t>OPLEMENTO D.O.O.</t>
  </si>
  <si>
    <t>32271 - SLUŽBENA, RADNA I ZAŠTITNA ODJEĆA I OBUĆA</t>
  </si>
  <si>
    <t>TERMO JOSO J.D.O.O.</t>
  </si>
  <si>
    <t>SUHOPOLJE</t>
  </si>
  <si>
    <t>32329 - OSTALE USLUGE TEKUĆEG I INVESTICIJSKOG ODRŽAVANJA</t>
  </si>
  <si>
    <t>NARODNE NOVINE D.D.</t>
  </si>
  <si>
    <t>32211 - UREDSKI MATERIJAL</t>
  </si>
  <si>
    <t>VACOM D.O.O.</t>
  </si>
  <si>
    <t>DARUVAR</t>
  </si>
  <si>
    <t xml:space="preserve">42211 - RAČUNALA I RAČUNALNA OPREMA </t>
  </si>
  <si>
    <t>TIMICOM</t>
  </si>
  <si>
    <t xml:space="preserve">32311 - USLUGE TELEFONA </t>
  </si>
  <si>
    <t>32214 - MATERIJAL I SRESTVA ZA ČIŠĆENJE I ODRŽAVANJE</t>
  </si>
  <si>
    <t>32121 - PRIJEVOZ ZAPOSLENIKA</t>
  </si>
  <si>
    <t>JAVNI BILJEŽNIK DUBRAVKA FILIPOVIĆ-KOVAČIĆ</t>
  </si>
  <si>
    <t>Lipanj 2024.g.</t>
  </si>
  <si>
    <t>CANOFAX D.O.O.</t>
  </si>
  <si>
    <t>BJELOVAR</t>
  </si>
  <si>
    <t>AUTOPRIJEVOZNIK ŽELJKO ŠUBIĆ</t>
  </si>
  <si>
    <t>PITOMAČA</t>
  </si>
  <si>
    <t>32319 - OSTALE USLUGE ZA KOMUNIKACIJU I PRIJEVOZ</t>
  </si>
  <si>
    <t>FUTURA D.O.O.</t>
  </si>
  <si>
    <t>32329 - INSPEKCIJSKI NALAZI SŠ</t>
  </si>
  <si>
    <t>FINANCIJSKA AGENCIJA</t>
  </si>
  <si>
    <t>GRAFITI BECKER D.O.O.</t>
  </si>
  <si>
    <t>KTC D.D. P-4A</t>
  </si>
  <si>
    <t>MOJ DOM SALON PODNIH OBLOGA</t>
  </si>
  <si>
    <t>32211 - PEDAGOŠKA DOKUMENTACIJA SŠ</t>
  </si>
  <si>
    <t xml:space="preserve">32231 - ELEKTRIČNA ENERGIJA </t>
  </si>
  <si>
    <t>32112 - DNEVNICE ZA SLUŽBENI PUT U INOZEMSTVU</t>
  </si>
  <si>
    <t>ERWIN COMPUTERS D.O.O.</t>
  </si>
  <si>
    <t>ZAŠTITAINSPEKT D.O.O.</t>
  </si>
  <si>
    <t xml:space="preserve">PRIMA REFIL </t>
  </si>
  <si>
    <t>32113 - NAKNADE ZA SMJEŠTAJ NA SLUŽBENOM PUTU U ZEMLJI</t>
  </si>
  <si>
    <t>32955 - NOVČ.NAKNADA POSLODAVCA ZBOG NEZAPOŠLJAVANJA OSOBA S INVALIDITETOM</t>
  </si>
  <si>
    <t>DRŽAVNI PRORAČUN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</si>
</sst>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7"/>
      <tableStyleElement type="headerRow" dxfId="116"/>
      <tableStyleElement type="totalRow" dxfId="115"/>
      <tableStyleElement type="firstColumn" dxfId="114"/>
      <tableStyleElement type="lastColumn" dxfId="113"/>
      <tableStyleElement type="firstRowStripe" dxfId="112"/>
      <tableStyleElement type="firstColumnStripe" dxfId="1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10" totalsRowDxfId="109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08" totalsRowDxfId="10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6" totalsRowDxfId="10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4" totalsRowDxfId="10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02" totalsRowDxfId="101"/>
    <tableColumn id="1" xr3:uid="{00000000-0010-0000-0000-000001000000}" name="Naziv platitelja " dataDxfId="100" totalsRowDxfId="99"/>
    <tableColumn id="11" xr3:uid="{00000000-0010-0000-0000-00000B000000}" name="Iznos" totalsRowFunction="count" dataDxfId="98" totalsRowDxfId="9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9" dataDxfId="96" totalsRowDxfId="95">
  <autoFilter ref="A6:F59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94" totalsRowDxfId="93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92" totalsRowDxfId="91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90" totalsRowDxfId="89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88" totalsRowDxfId="87"/>
    <tableColumn id="1" xr3:uid="{00000000-0010-0000-0100-000001000000}" name="Naziv platitelja " dataDxfId="86" totalsRowDxfId="85"/>
    <tableColumn id="11" xr3:uid="{00000000-0010-0000-0100-00000B000000}" name="Iznos" totalsRowFunction="count" dataDxfId="84" totalsRowDxfId="8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82" dataDxfId="81" totalsRowDxfId="80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79" totalsRowDxfId="78"/>
    <tableColumn id="8" xr3:uid="{00000000-0010-0000-0200-000008000000}" name="OIB primatelja" dataDxfId="77" totalsRowDxfId="76" dataCellStyle="Normalno"/>
    <tableColumn id="10" xr3:uid="{00000000-0010-0000-0200-00000A000000}" name="Sjedište primatelja" dataDxfId="75" totalsRowDxfId="74" dataCellStyle="Normalno"/>
    <tableColumn id="3" xr3:uid="{00000000-0010-0000-0200-000003000000}" name="Vrsta rashoda i izdatka" dataDxfId="73" totalsRowDxfId="72"/>
    <tableColumn id="11" xr3:uid="{00000000-0010-0000-0200-00000B000000}" name="Iznos" totalsRowFunction="count" dataDxfId="71" totalsRowDxfId="7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69" priority="7">
      <formula>MOD(ROW(),2)=0</formula>
    </cfRule>
  </conditionalFormatting>
  <conditionalFormatting sqref="A7:E7 A8:D11 E8:E31">
    <cfRule type="expression" dxfId="68" priority="6">
      <formula>MOD(ROW(),2)=0</formula>
    </cfRule>
  </conditionalFormatting>
  <conditionalFormatting sqref="C12:D16 D18 C19:D22 A23:D24 A25:C26 C17 A27:D31 A32:E37">
    <cfRule type="expression" dxfId="67" priority="25">
      <formula>MOD(ROW(),2)=0</formula>
    </cfRule>
  </conditionalFormatting>
  <conditionalFormatting sqref="D25:D26">
    <cfRule type="expression" dxfId="66" priority="3">
      <formula>MOD(ROW(),2)=0</formula>
    </cfRule>
  </conditionalFormatting>
  <conditionalFormatting sqref="F7:F38">
    <cfRule type="expression" dxfId="65" priority="4">
      <formula>MOD(ROW(),2)=0</formula>
    </cfRule>
    <cfRule type="expression" dxfId="64" priority="5">
      <formula>MOD(ROW(),2)=1</formula>
    </cfRule>
  </conditionalFormatting>
  <conditionalFormatting sqref="D17">
    <cfRule type="expression" dxfId="63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63"/>
  <sheetViews>
    <sheetView showGridLines="0" tabSelected="1" zoomScaleNormal="100" workbookViewId="0">
      <selection activeCell="B61" sqref="B61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116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89</v>
      </c>
      <c r="B7" s="10">
        <v>84154988927</v>
      </c>
      <c r="C7" s="5" t="s">
        <v>22</v>
      </c>
      <c r="D7" s="11" t="s">
        <v>52</v>
      </c>
      <c r="E7" s="11" t="s">
        <v>67</v>
      </c>
      <c r="F7" s="12">
        <f>92.82+92.82</f>
        <v>185.64</v>
      </c>
      <c r="H7" s="28"/>
    </row>
    <row r="8" spans="1:8" s="2" customFormat="1" ht="33.75" customHeight="1" x14ac:dyDescent="0.25">
      <c r="A8" s="7" t="s">
        <v>100</v>
      </c>
      <c r="B8" s="10">
        <v>95970838122</v>
      </c>
      <c r="C8" s="5" t="s">
        <v>22</v>
      </c>
      <c r="D8" s="11" t="s">
        <v>99</v>
      </c>
      <c r="E8" s="11" t="s">
        <v>68</v>
      </c>
      <c r="F8" s="12">
        <v>16.03</v>
      </c>
      <c r="H8" s="28"/>
    </row>
    <row r="9" spans="1:8" s="2" customFormat="1" ht="34.5" customHeight="1" x14ac:dyDescent="0.25">
      <c r="A9" s="7" t="s">
        <v>101</v>
      </c>
      <c r="B9" s="10">
        <v>10919397790</v>
      </c>
      <c r="C9" s="5" t="s">
        <v>22</v>
      </c>
      <c r="D9" s="11" t="s">
        <v>102</v>
      </c>
      <c r="E9" s="11" t="s">
        <v>68</v>
      </c>
      <c r="F9" s="12">
        <v>219.26</v>
      </c>
      <c r="H9" s="28"/>
    </row>
    <row r="10" spans="1:8" s="2" customFormat="1" ht="33.75" customHeight="1" x14ac:dyDescent="0.25">
      <c r="A10" s="7" t="s">
        <v>103</v>
      </c>
      <c r="B10" s="10">
        <v>59122672823</v>
      </c>
      <c r="C10" s="5" t="s">
        <v>104</v>
      </c>
      <c r="D10" s="11" t="s">
        <v>105</v>
      </c>
      <c r="E10" s="11" t="s">
        <v>68</v>
      </c>
      <c r="F10" s="12">
        <v>2037.5</v>
      </c>
      <c r="H10" s="28"/>
    </row>
    <row r="11" spans="1:8" s="2" customFormat="1" ht="33.75" customHeight="1" x14ac:dyDescent="0.25">
      <c r="A11" s="7" t="s">
        <v>106</v>
      </c>
      <c r="B11" s="10">
        <v>64546066176</v>
      </c>
      <c r="C11" s="5" t="s">
        <v>3</v>
      </c>
      <c r="D11" s="5" t="s">
        <v>107</v>
      </c>
      <c r="E11" s="11" t="s">
        <v>68</v>
      </c>
      <c r="F11" s="12">
        <f>307.58+22.33+20.39</f>
        <v>350.29999999999995</v>
      </c>
      <c r="H11" s="28"/>
    </row>
    <row r="12" spans="1:8" s="2" customFormat="1" ht="37.5" customHeight="1" x14ac:dyDescent="0.25">
      <c r="A12" s="7" t="s">
        <v>108</v>
      </c>
      <c r="B12" s="26">
        <v>83341080203</v>
      </c>
      <c r="C12" s="5" t="s">
        <v>109</v>
      </c>
      <c r="D12" s="11" t="s">
        <v>110</v>
      </c>
      <c r="E12" s="11" t="s">
        <v>67</v>
      </c>
      <c r="F12" s="12">
        <v>230.3</v>
      </c>
      <c r="H12" s="28"/>
    </row>
    <row r="13" spans="1:8" s="2" customFormat="1" ht="40.5" customHeight="1" x14ac:dyDescent="0.25">
      <c r="A13" s="7" t="s">
        <v>49</v>
      </c>
      <c r="B13" s="16">
        <v>3444881671</v>
      </c>
      <c r="C13" s="5" t="s">
        <v>22</v>
      </c>
      <c r="D13" s="11" t="s">
        <v>50</v>
      </c>
      <c r="E13" s="11" t="s">
        <v>68</v>
      </c>
      <c r="F13" s="12">
        <f>4.46+354.8</f>
        <v>359.26</v>
      </c>
      <c r="H13" s="28"/>
    </row>
    <row r="14" spans="1:8" s="2" customFormat="1" ht="40.5" customHeight="1" x14ac:dyDescent="0.25">
      <c r="A14" s="7" t="s">
        <v>25</v>
      </c>
      <c r="B14" s="16">
        <v>48092682308</v>
      </c>
      <c r="C14" s="5" t="s">
        <v>22</v>
      </c>
      <c r="D14" s="11" t="s">
        <v>26</v>
      </c>
      <c r="E14" s="11" t="s">
        <v>68</v>
      </c>
      <c r="F14" s="12">
        <v>39.33</v>
      </c>
      <c r="H14" s="28"/>
    </row>
    <row r="15" spans="1:8" s="2" customFormat="1" ht="44.25" customHeight="1" x14ac:dyDescent="0.25">
      <c r="A15" s="7" t="s">
        <v>111</v>
      </c>
      <c r="B15" s="16">
        <v>4042653319</v>
      </c>
      <c r="C15" s="5" t="s">
        <v>22</v>
      </c>
      <c r="D15" s="5" t="s">
        <v>98</v>
      </c>
      <c r="E15" s="11" t="s">
        <v>68</v>
      </c>
      <c r="F15" s="12">
        <v>60</v>
      </c>
      <c r="H15" s="28"/>
    </row>
    <row r="16" spans="1:8" s="2" customFormat="1" ht="40.5" customHeight="1" x14ac:dyDescent="0.25">
      <c r="A16" s="7" t="s">
        <v>93</v>
      </c>
      <c r="B16" s="22">
        <v>26398991713</v>
      </c>
      <c r="C16" s="5" t="s">
        <v>94</v>
      </c>
      <c r="D16" s="11" t="s">
        <v>50</v>
      </c>
      <c r="E16" s="11" t="s">
        <v>68</v>
      </c>
      <c r="F16" s="12">
        <f>12.1+108.09</f>
        <v>120.19</v>
      </c>
      <c r="H16" s="28"/>
    </row>
    <row r="17" spans="1:8" s="2" customFormat="1" ht="40.5" customHeight="1" x14ac:dyDescent="0.25">
      <c r="A17" s="7" t="s">
        <v>83</v>
      </c>
      <c r="B17" s="22">
        <v>70133616033</v>
      </c>
      <c r="C17" s="5" t="s">
        <v>3</v>
      </c>
      <c r="D17" s="5" t="s">
        <v>112</v>
      </c>
      <c r="E17" s="11" t="s">
        <v>68</v>
      </c>
      <c r="F17" s="12">
        <v>35.4</v>
      </c>
      <c r="H17" s="28"/>
    </row>
    <row r="18" spans="1:8" s="2" customFormat="1" ht="51.75" customHeight="1" x14ac:dyDescent="0.25">
      <c r="A18" s="7" t="s">
        <v>84</v>
      </c>
      <c r="B18" s="22">
        <v>81793146560</v>
      </c>
      <c r="C18" s="5" t="s">
        <v>3</v>
      </c>
      <c r="D18" s="5" t="s">
        <v>112</v>
      </c>
      <c r="E18" s="11" t="s">
        <v>68</v>
      </c>
      <c r="F18" s="12">
        <v>11.63</v>
      </c>
      <c r="H18" s="28"/>
    </row>
    <row r="19" spans="1:8" s="2" customFormat="1" ht="40.5" customHeight="1" x14ac:dyDescent="0.25">
      <c r="A19" s="7" t="s">
        <v>100</v>
      </c>
      <c r="B19" s="10">
        <v>95970838122</v>
      </c>
      <c r="C19" s="5" t="s">
        <v>22</v>
      </c>
      <c r="D19" s="5" t="s">
        <v>113</v>
      </c>
      <c r="E19" s="11" t="s">
        <v>68</v>
      </c>
      <c r="F19" s="12">
        <f>111.98+21.85</f>
        <v>133.83000000000001</v>
      </c>
      <c r="H19" s="28"/>
    </row>
    <row r="20" spans="1:8" s="2" customFormat="1" ht="40.5" customHeight="1" x14ac:dyDescent="0.25">
      <c r="A20" s="7" t="s">
        <v>88</v>
      </c>
      <c r="B20" s="22">
        <v>89075064271</v>
      </c>
      <c r="C20" s="5" t="s">
        <v>22</v>
      </c>
      <c r="D20" s="5" t="s">
        <v>82</v>
      </c>
      <c r="E20" s="11" t="s">
        <v>68</v>
      </c>
      <c r="F20" s="12">
        <v>896.5</v>
      </c>
      <c r="H20" s="28"/>
    </row>
    <row r="21" spans="1:8" s="2" customFormat="1" ht="40.5" customHeight="1" x14ac:dyDescent="0.25">
      <c r="A21" s="7" t="s">
        <v>85</v>
      </c>
      <c r="B21" s="16">
        <v>55802054231</v>
      </c>
      <c r="C21" s="5" t="s">
        <v>22</v>
      </c>
      <c r="D21" s="5" t="s">
        <v>46</v>
      </c>
      <c r="E21" s="11" t="s">
        <v>68</v>
      </c>
      <c r="F21" s="12">
        <v>299.38</v>
      </c>
      <c r="H21" s="28"/>
    </row>
    <row r="22" spans="1:8" s="2" customFormat="1" ht="50.25" customHeight="1" x14ac:dyDescent="0.25">
      <c r="A22" s="14" t="s">
        <v>115</v>
      </c>
      <c r="B22" s="22">
        <v>64617490667</v>
      </c>
      <c r="C22" s="5" t="s">
        <v>22</v>
      </c>
      <c r="D22" s="11" t="s">
        <v>96</v>
      </c>
      <c r="E22" s="11" t="s">
        <v>68</v>
      </c>
      <c r="F22" s="12">
        <v>122.61</v>
      </c>
      <c r="H22" s="28"/>
    </row>
    <row r="23" spans="1:8" s="2" customFormat="1" ht="36.75" customHeight="1" x14ac:dyDescent="0.25">
      <c r="A23" s="7" t="s">
        <v>87</v>
      </c>
      <c r="B23" s="16">
        <v>29524210204</v>
      </c>
      <c r="C23" s="5" t="s">
        <v>3</v>
      </c>
      <c r="D23" s="5" t="s">
        <v>112</v>
      </c>
      <c r="E23" s="11" t="s">
        <v>68</v>
      </c>
      <c r="F23" s="12">
        <v>69.48</v>
      </c>
      <c r="H23" s="28"/>
    </row>
    <row r="24" spans="1:8" s="2" customFormat="1" ht="48" customHeight="1" x14ac:dyDescent="0.25">
      <c r="A24" s="7" t="s">
        <v>58</v>
      </c>
      <c r="B24" s="10">
        <v>14506572540</v>
      </c>
      <c r="C24" s="5" t="s">
        <v>3</v>
      </c>
      <c r="D24" s="5" t="s">
        <v>59</v>
      </c>
      <c r="E24" s="11" t="s">
        <v>68</v>
      </c>
      <c r="F24" s="12">
        <v>315.44</v>
      </c>
      <c r="H24" s="28"/>
    </row>
    <row r="25" spans="1:8" s="2" customFormat="1" ht="33.75" customHeight="1" x14ac:dyDescent="0.25">
      <c r="A25" s="14" t="s">
        <v>117</v>
      </c>
      <c r="B25" s="10">
        <v>72755593710</v>
      </c>
      <c r="C25" s="5" t="s">
        <v>118</v>
      </c>
      <c r="D25" s="5" t="s">
        <v>107</v>
      </c>
      <c r="E25" s="11" t="s">
        <v>68</v>
      </c>
      <c r="F25" s="12">
        <v>59.4</v>
      </c>
      <c r="H25" s="28"/>
    </row>
    <row r="26" spans="1:8" s="2" customFormat="1" ht="33.75" customHeight="1" x14ac:dyDescent="0.25">
      <c r="A26" s="7" t="s">
        <v>119</v>
      </c>
      <c r="B26" s="10">
        <v>20935413004</v>
      </c>
      <c r="C26" s="5" t="s">
        <v>120</v>
      </c>
      <c r="D26" s="11" t="s">
        <v>121</v>
      </c>
      <c r="E26" s="11" t="s">
        <v>67</v>
      </c>
      <c r="F26" s="12">
        <f>1800+150</f>
        <v>1950</v>
      </c>
      <c r="H26" s="28"/>
    </row>
    <row r="27" spans="1:8" s="2" customFormat="1" ht="42.75" customHeight="1" x14ac:dyDescent="0.25">
      <c r="A27" s="7" t="s">
        <v>122</v>
      </c>
      <c r="B27" s="10">
        <v>13246844539</v>
      </c>
      <c r="C27" s="5" t="s">
        <v>22</v>
      </c>
      <c r="D27" s="11" t="s">
        <v>26</v>
      </c>
      <c r="E27" s="11" t="s">
        <v>68</v>
      </c>
      <c r="F27" s="12">
        <f>261.87+139.55</f>
        <v>401.42</v>
      </c>
      <c r="H27" s="28"/>
    </row>
    <row r="28" spans="1:8" s="2" customFormat="1" ht="48.75" customHeight="1" x14ac:dyDescent="0.25">
      <c r="A28" s="7" t="s">
        <v>21</v>
      </c>
      <c r="B28" s="10">
        <v>38577310772</v>
      </c>
      <c r="C28" s="5" t="s">
        <v>22</v>
      </c>
      <c r="D28" s="11" t="s">
        <v>123</v>
      </c>
      <c r="E28" s="11" t="s">
        <v>68</v>
      </c>
      <c r="F28" s="12">
        <v>98.2</v>
      </c>
      <c r="H28" s="28"/>
    </row>
    <row r="29" spans="1:8" s="2" customFormat="1" ht="51.75" customHeight="1" x14ac:dyDescent="0.25">
      <c r="A29" s="7" t="s">
        <v>31</v>
      </c>
      <c r="B29" s="10">
        <v>54521868069</v>
      </c>
      <c r="C29" s="5" t="s">
        <v>22</v>
      </c>
      <c r="D29" s="11" t="s">
        <v>29</v>
      </c>
      <c r="E29" s="11" t="s">
        <v>68</v>
      </c>
      <c r="F29" s="12">
        <v>89.55</v>
      </c>
      <c r="H29" s="28"/>
    </row>
    <row r="30" spans="1:8" s="2" customFormat="1" ht="33.950000000000003" customHeight="1" x14ac:dyDescent="0.25">
      <c r="A30" s="7" t="s">
        <v>95</v>
      </c>
      <c r="B30" s="26">
        <v>87311810356</v>
      </c>
      <c r="C30" s="5" t="s">
        <v>86</v>
      </c>
      <c r="D30" s="11" t="s">
        <v>35</v>
      </c>
      <c r="E30" s="11" t="s">
        <v>68</v>
      </c>
      <c r="F30" s="12">
        <v>39.9</v>
      </c>
      <c r="H30" s="28"/>
    </row>
    <row r="31" spans="1:8" s="2" customFormat="1" ht="33.950000000000003" customHeight="1" x14ac:dyDescent="0.25">
      <c r="A31" s="7" t="s">
        <v>124</v>
      </c>
      <c r="B31" s="10">
        <v>85821130368</v>
      </c>
      <c r="C31" s="5" t="s">
        <v>3</v>
      </c>
      <c r="D31" s="11" t="s">
        <v>28</v>
      </c>
      <c r="E31" s="11" t="s">
        <v>68</v>
      </c>
      <c r="F31" s="12">
        <v>1.66</v>
      </c>
      <c r="H31" s="28"/>
    </row>
    <row r="32" spans="1:8" s="2" customFormat="1" ht="33.950000000000003" customHeight="1" x14ac:dyDescent="0.25">
      <c r="A32" s="7" t="s">
        <v>125</v>
      </c>
      <c r="B32" s="10">
        <v>52660522861</v>
      </c>
      <c r="C32" s="5" t="s">
        <v>22</v>
      </c>
      <c r="D32" s="11" t="s">
        <v>98</v>
      </c>
      <c r="E32" s="11" t="s">
        <v>68</v>
      </c>
      <c r="F32" s="12">
        <v>206.25</v>
      </c>
      <c r="H32" s="28"/>
    </row>
    <row r="33" spans="1:8" s="2" customFormat="1" ht="40.5" customHeight="1" x14ac:dyDescent="0.25">
      <c r="A33" s="7" t="s">
        <v>126</v>
      </c>
      <c r="B33" s="22">
        <v>95970838122</v>
      </c>
      <c r="C33" s="5" t="s">
        <v>22</v>
      </c>
      <c r="D33" s="11" t="s">
        <v>97</v>
      </c>
      <c r="E33" s="11" t="s">
        <v>68</v>
      </c>
      <c r="F33" s="12">
        <v>14.85</v>
      </c>
      <c r="H33" s="28"/>
    </row>
    <row r="34" spans="1:8" s="2" customFormat="1" ht="33.950000000000003" customHeight="1" x14ac:dyDescent="0.25">
      <c r="A34" s="7" t="s">
        <v>127</v>
      </c>
      <c r="B34" s="10">
        <v>60473318345</v>
      </c>
      <c r="C34" s="5" t="s">
        <v>22</v>
      </c>
      <c r="D34" s="11" t="s">
        <v>26</v>
      </c>
      <c r="E34" s="11" t="s">
        <v>67</v>
      </c>
      <c r="F34" s="12">
        <v>1176.54</v>
      </c>
      <c r="H34" s="28"/>
    </row>
    <row r="35" spans="1:8" s="2" customFormat="1" ht="33.950000000000003" customHeight="1" x14ac:dyDescent="0.25">
      <c r="A35" s="7" t="s">
        <v>106</v>
      </c>
      <c r="B35" s="16">
        <v>64546066176</v>
      </c>
      <c r="C35" s="5" t="s">
        <v>3</v>
      </c>
      <c r="D35" s="11" t="s">
        <v>128</v>
      </c>
      <c r="E35" s="11" t="s">
        <v>68</v>
      </c>
      <c r="F35" s="12">
        <v>390.38</v>
      </c>
      <c r="H35" s="28"/>
    </row>
    <row r="36" spans="1:8" s="2" customFormat="1" ht="33.950000000000003" customHeight="1" x14ac:dyDescent="0.25">
      <c r="A36" s="7" t="s">
        <v>30</v>
      </c>
      <c r="B36" s="16">
        <v>63073332379</v>
      </c>
      <c r="C36" s="5" t="s">
        <v>3</v>
      </c>
      <c r="D36" s="5" t="s">
        <v>129</v>
      </c>
      <c r="E36" s="11" t="s">
        <v>68</v>
      </c>
      <c r="F36" s="12">
        <v>1471.93</v>
      </c>
      <c r="H36" s="28"/>
    </row>
    <row r="37" spans="1:8" s="2" customFormat="1" ht="33.950000000000003" customHeight="1" x14ac:dyDescent="0.25">
      <c r="A37" s="7" t="s">
        <v>47</v>
      </c>
      <c r="B37" s="16">
        <v>41317489366</v>
      </c>
      <c r="C37" s="5" t="s">
        <v>4</v>
      </c>
      <c r="D37" s="5" t="s">
        <v>48</v>
      </c>
      <c r="E37" s="11" t="s">
        <v>68</v>
      </c>
      <c r="F37" s="12">
        <f>5.58+3.19</f>
        <v>8.77</v>
      </c>
      <c r="H37" s="28"/>
    </row>
    <row r="38" spans="1:8" s="2" customFormat="1" ht="33.950000000000003" customHeight="1" x14ac:dyDescent="0.25">
      <c r="A38" s="7" t="s">
        <v>131</v>
      </c>
      <c r="B38" s="16">
        <v>14059676882</v>
      </c>
      <c r="C38" s="5" t="s">
        <v>22</v>
      </c>
      <c r="D38" s="5" t="s">
        <v>107</v>
      </c>
      <c r="E38" s="11" t="s">
        <v>68</v>
      </c>
      <c r="F38" s="12">
        <v>44.99</v>
      </c>
      <c r="H38" s="28"/>
    </row>
    <row r="39" spans="1:8" s="2" customFormat="1" ht="33.950000000000003" customHeight="1" x14ac:dyDescent="0.25">
      <c r="A39" s="7" t="s">
        <v>132</v>
      </c>
      <c r="B39" s="16">
        <v>80505982825</v>
      </c>
      <c r="C39" s="5" t="s">
        <v>22</v>
      </c>
      <c r="D39" s="11" t="s">
        <v>123</v>
      </c>
      <c r="E39" s="11" t="s">
        <v>68</v>
      </c>
      <c r="F39" s="12">
        <v>761.88</v>
      </c>
      <c r="H39" s="28"/>
    </row>
    <row r="40" spans="1:8" s="2" customFormat="1" ht="33.950000000000003" customHeight="1" x14ac:dyDescent="0.25">
      <c r="A40" s="7" t="s">
        <v>133</v>
      </c>
      <c r="B40" s="16">
        <v>90464311839</v>
      </c>
      <c r="C40" s="5" t="s">
        <v>22</v>
      </c>
      <c r="D40" s="5" t="s">
        <v>98</v>
      </c>
      <c r="E40" s="11" t="s">
        <v>68</v>
      </c>
      <c r="F40" s="12">
        <v>165.61</v>
      </c>
      <c r="H40" s="28"/>
    </row>
    <row r="41" spans="1:8" s="2" customFormat="1" ht="33.950000000000003" customHeight="1" x14ac:dyDescent="0.25">
      <c r="A41" s="7" t="s">
        <v>70</v>
      </c>
      <c r="B41" s="10"/>
      <c r="C41" s="5"/>
      <c r="D41" s="5" t="s">
        <v>130</v>
      </c>
      <c r="E41" s="11" t="s">
        <v>67</v>
      </c>
      <c r="F41" s="12">
        <v>1680</v>
      </c>
      <c r="H41" s="28"/>
    </row>
    <row r="42" spans="1:8" s="2" customFormat="1" ht="33.950000000000003" hidden="1" customHeight="1" x14ac:dyDescent="0.25">
      <c r="A42" s="7"/>
      <c r="B42" s="10"/>
      <c r="C42" s="5"/>
      <c r="D42" s="5"/>
      <c r="E42" s="11"/>
      <c r="F42" s="12"/>
      <c r="H42" s="28"/>
    </row>
    <row r="43" spans="1:8" s="2" customFormat="1" ht="33.950000000000003" hidden="1" customHeight="1" x14ac:dyDescent="0.25">
      <c r="A43" s="7"/>
      <c r="B43" s="10"/>
      <c r="C43" s="5"/>
      <c r="D43" s="5"/>
      <c r="E43" s="11"/>
      <c r="F43" s="12"/>
      <c r="H43" s="28"/>
    </row>
    <row r="44" spans="1:8" s="2" customFormat="1" ht="33.950000000000003" hidden="1" customHeight="1" x14ac:dyDescent="0.25">
      <c r="A44" s="7"/>
      <c r="B44" s="10"/>
      <c r="C44" s="5"/>
      <c r="D44" s="11"/>
      <c r="E44" s="11"/>
      <c r="F44" s="12"/>
      <c r="H44" s="28"/>
    </row>
    <row r="45" spans="1:8" s="2" customFormat="1" ht="33.950000000000003" hidden="1" customHeight="1" x14ac:dyDescent="0.25">
      <c r="A45" s="14"/>
      <c r="B45" s="10"/>
      <c r="C45" s="5"/>
      <c r="D45" s="11"/>
      <c r="E45" s="11"/>
      <c r="F45" s="12"/>
      <c r="H45" s="28"/>
    </row>
    <row r="46" spans="1:8" s="2" customFormat="1" ht="33.950000000000003" hidden="1" customHeight="1" x14ac:dyDescent="0.25">
      <c r="A46" s="14"/>
      <c r="B46" s="10"/>
      <c r="C46" s="5"/>
      <c r="D46" s="11"/>
      <c r="E46" s="11"/>
      <c r="F46" s="12"/>
      <c r="H46" s="28"/>
    </row>
    <row r="47" spans="1:8" s="2" customFormat="1" ht="33.950000000000003" hidden="1" customHeight="1" x14ac:dyDescent="0.25">
      <c r="A47" s="14"/>
      <c r="B47" s="10"/>
      <c r="C47" s="5"/>
      <c r="D47" s="11"/>
      <c r="E47" s="11"/>
      <c r="F47" s="12"/>
      <c r="H47" s="28"/>
    </row>
    <row r="48" spans="1:8" s="2" customFormat="1" ht="33.950000000000003" hidden="1" customHeight="1" x14ac:dyDescent="0.25">
      <c r="A48" s="14"/>
      <c r="B48" s="10"/>
      <c r="C48" s="5"/>
      <c r="D48" s="11"/>
      <c r="E48" s="11"/>
      <c r="F48" s="12"/>
      <c r="H48" s="28"/>
    </row>
    <row r="49" spans="1:8" s="2" customFormat="1" ht="33.950000000000003" customHeight="1" x14ac:dyDescent="0.25">
      <c r="A49" s="14" t="s">
        <v>70</v>
      </c>
      <c r="B49" s="10"/>
      <c r="C49" s="5"/>
      <c r="D49" s="5" t="s">
        <v>114</v>
      </c>
      <c r="E49" s="11" t="s">
        <v>68</v>
      </c>
      <c r="F49" s="12">
        <v>2324.25</v>
      </c>
      <c r="H49" s="28"/>
    </row>
    <row r="50" spans="1:8" s="2" customFormat="1" ht="33.950000000000003" customHeight="1" x14ac:dyDescent="0.25">
      <c r="A50" s="14" t="s">
        <v>70</v>
      </c>
      <c r="B50" s="10" t="str" cm="1">
        <f t="array" ref="B50">IFERROR(INDEX(#REF!,SMALL(IF(#REF!=rngInvoice,ROW(#REF!)-ROW(#REF!)), ROW(44:44)), MATCH($B$6,#REF!, 0)),"")</f>
        <v/>
      </c>
      <c r="C50" s="5" t="str" cm="1">
        <f t="array" ref="C50">IFERROR(INDEX(#REF!,SMALL(IF(#REF!=rngInvoice,ROW(#REF!)-ROW(#REF!)), ROW(44:44)), MATCH($C$6,#REF!, 0)),"")</f>
        <v/>
      </c>
      <c r="D50" s="5" t="s">
        <v>134</v>
      </c>
      <c r="E50" s="11" t="s">
        <v>68</v>
      </c>
      <c r="F50" s="12">
        <v>154</v>
      </c>
      <c r="H50" s="28"/>
    </row>
    <row r="51" spans="1:8" s="2" customFormat="1" ht="33.950000000000003" customHeight="1" x14ac:dyDescent="0.25">
      <c r="A51" s="14" t="s">
        <v>70</v>
      </c>
      <c r="B51" s="10" t="str">
        <f t="array" ref="B51">IFERROR(INDEX(#REF!,SMALL(IF(#REF!=rngInvoice,ROW(#REF!)-ROW(#REF!)), ROW(44:44)), MATCH($B$6,#REF!, 0)),"")</f>
        <v/>
      </c>
      <c r="C51" s="5" t="str">
        <f t="array" ref="C51">IFERROR(INDEX(#REF!,SMALL(IF(#REF!=rngInvoice,ROW(#REF!)-ROW(#REF!)), ROW(44:44)), MATCH($C$6,#REF!, 0)),"")</f>
        <v/>
      </c>
      <c r="D51" s="5" t="s">
        <v>90</v>
      </c>
      <c r="E51" s="11" t="s">
        <v>68</v>
      </c>
      <c r="F51" s="12">
        <v>195</v>
      </c>
      <c r="H51" s="28"/>
    </row>
    <row r="52" spans="1:8" s="2" customFormat="1" ht="33.950000000000003" customHeight="1" x14ac:dyDescent="0.25">
      <c r="A52" s="14" t="s">
        <v>70</v>
      </c>
      <c r="B52" s="10" t="str">
        <f t="array" ref="B52">IFERROR(INDEX(#REF!,SMALL(IF(#REF!=rngInvoice,ROW(#REF!)-ROW(#REF!)), ROW(44:44)), MATCH($B$6,#REF!, 0)),"")</f>
        <v/>
      </c>
      <c r="C52" s="5" t="str">
        <f t="array" ref="C52">IFERROR(INDEX(#REF!,SMALL(IF(#REF!=rngInvoice,ROW(#REF!)-ROW(#REF!)), ROW(44:44)), MATCH($C$6,#REF!, 0)),"")</f>
        <v/>
      </c>
      <c r="D52" s="5" t="s">
        <v>74</v>
      </c>
      <c r="E52" s="11" t="s">
        <v>91</v>
      </c>
      <c r="F52" s="12">
        <v>125087.24</v>
      </c>
      <c r="H52" s="28"/>
    </row>
    <row r="53" spans="1:8" s="2" customFormat="1" ht="33.950000000000003" customHeight="1" x14ac:dyDescent="0.25">
      <c r="A53" s="14" t="s">
        <v>70</v>
      </c>
      <c r="B53" s="10" t="str">
        <f t="array" ref="B53">IFERROR(INDEX(#REF!,SMALL(IF(#REF!=rngInvoice,ROW(#REF!)-ROW(#REF!)), ROW(45:45)), MATCH($B$6,#REF!, 0)),"")</f>
        <v/>
      </c>
      <c r="C53" s="5" t="str">
        <f t="array" ref="C53">IFERROR(INDEX(#REF!,SMALL(IF(#REF!=rngInvoice,ROW(#REF!)-ROW(#REF!)), ROW(45:45)), MATCH($C$6,#REF!, 0)),"")</f>
        <v/>
      </c>
      <c r="D53" s="5" t="s">
        <v>75</v>
      </c>
      <c r="E53" s="11" t="s">
        <v>91</v>
      </c>
      <c r="F53" s="12">
        <v>447.99</v>
      </c>
      <c r="H53" s="28"/>
    </row>
    <row r="54" spans="1:8" s="2" customFormat="1" ht="33.950000000000003" customHeight="1" x14ac:dyDescent="0.25">
      <c r="A54" s="14" t="s">
        <v>70</v>
      </c>
      <c r="B54" s="10" t="str">
        <f t="array" ref="B54">IFERROR(INDEX(#REF!,SMALL(IF(#REF!=rngInvoice,ROW(#REF!)-ROW(#REF!)), ROW(45:45)), MATCH($B$6,#REF!, 0)),"")</f>
        <v/>
      </c>
      <c r="C54" s="5" t="str">
        <f t="array" ref="C54">IFERROR(INDEX(#REF!,SMALL(IF(#REF!=rngInvoice,ROW(#REF!)-ROW(#REF!)), ROW(45:45)), MATCH($C$6,#REF!, 0)),"")</f>
        <v/>
      </c>
      <c r="D54" s="5" t="s">
        <v>78</v>
      </c>
      <c r="E54" s="11" t="s">
        <v>91</v>
      </c>
      <c r="F54" s="12">
        <v>20639.38</v>
      </c>
      <c r="H54" s="28"/>
    </row>
    <row r="55" spans="1:8" s="2" customFormat="1" ht="33.950000000000003" customHeight="1" x14ac:dyDescent="0.25">
      <c r="A55" s="14" t="s">
        <v>70</v>
      </c>
      <c r="B55" s="10" t="str">
        <f t="array" ref="B55">IFERROR(INDEX(#REF!,SMALL(IF(#REF!=rngInvoice,ROW(#REF!)-ROW(#REF!)), ROW(44:44)), MATCH($B$6,#REF!, 0)),"")</f>
        <v/>
      </c>
      <c r="C55" s="5" t="str">
        <f t="array" ref="C55">IFERROR(INDEX(#REF!,SMALL(IF(#REF!=rngInvoice,ROW(#REF!)-ROW(#REF!)), ROW(44:44)), MATCH($C$6,#REF!, 0)),"")</f>
        <v/>
      </c>
      <c r="D55" s="5" t="s">
        <v>92</v>
      </c>
      <c r="E55" s="11" t="s">
        <v>91</v>
      </c>
      <c r="F55" s="12">
        <v>2705.48</v>
      </c>
      <c r="H55" s="28"/>
    </row>
    <row r="56" spans="1:8" s="2" customFormat="1" ht="33.950000000000003" customHeight="1" x14ac:dyDescent="0.25">
      <c r="A56" s="14" t="s">
        <v>70</v>
      </c>
      <c r="B56" s="10" t="str" cm="1">
        <f t="array" ref="B56">IFERROR(INDEX(#REF!,SMALL(IF(#REF!=rngInvoice,ROW(#REF!)-ROW(#REF!)), ROW(50:50)), MATCH($B$6,#REF!, 0)),"")</f>
        <v/>
      </c>
      <c r="C56" s="5" t="str" cm="1">
        <f t="array" ref="C56">IFERROR(INDEX(#REF!,SMALL(IF(#REF!=rngInvoice,ROW(#REF!)-ROW(#REF!)), ROW(50:50)), MATCH($C$6,#REF!, 0)),"")</f>
        <v/>
      </c>
      <c r="D56" s="11" t="s">
        <v>135</v>
      </c>
      <c r="E56" s="11" t="s">
        <v>136</v>
      </c>
      <c r="F56" s="12">
        <v>336</v>
      </c>
      <c r="H56" s="28"/>
    </row>
    <row r="57" spans="1:8" s="2" customFormat="1" ht="33.950000000000003" customHeight="1" x14ac:dyDescent="0.25">
      <c r="A57" s="14" t="s">
        <v>70</v>
      </c>
      <c r="B57" s="10" t="str" cm="1">
        <f t="array" ref="B57">IFERROR(INDEX(#REF!,SMALL(IF(#REF!=rngInvoice,ROW(#REF!)-ROW(#REF!)), ROW(49:49)), MATCH($B$6,#REF!, 0)),"")</f>
        <v/>
      </c>
      <c r="C57" s="5" t="str" cm="1">
        <f t="array" ref="C57">IFERROR(INDEX(#REF!,SMALL(IF(#REF!=rngInvoice,ROW(#REF!)-ROW(#REF!)), ROW(49:49)), MATCH($C$6,#REF!, 0)),"")</f>
        <v/>
      </c>
      <c r="D57" s="5" t="s">
        <v>77</v>
      </c>
      <c r="E57" s="11" t="s">
        <v>91</v>
      </c>
      <c r="F57" s="12">
        <v>220.72</v>
      </c>
      <c r="H57" s="28"/>
    </row>
    <row r="58" spans="1:8" s="2" customFormat="1" ht="32.25" customHeight="1" x14ac:dyDescent="0.25">
      <c r="A58" s="7" t="s">
        <v>70</v>
      </c>
      <c r="B58" s="10"/>
      <c r="C58" s="5"/>
      <c r="D58" s="11" t="s">
        <v>76</v>
      </c>
      <c r="E58" s="11" t="s">
        <v>91</v>
      </c>
      <c r="F58" s="12">
        <v>16800</v>
      </c>
      <c r="H58" s="28"/>
    </row>
    <row r="59" spans="1:8" s="21" customFormat="1" ht="33.950000000000003" customHeight="1" x14ac:dyDescent="0.25">
      <c r="A59" s="17" t="s">
        <v>7</v>
      </c>
      <c r="B59" s="18"/>
      <c r="C59" s="19"/>
      <c r="D59" s="19"/>
      <c r="E59" s="19"/>
      <c r="F59" s="20">
        <f>SUM(F7:F58)</f>
        <v>182973.47</v>
      </c>
      <c r="H59" s="29"/>
    </row>
    <row r="63" spans="1:8" ht="33.950000000000003" customHeight="1" x14ac:dyDescent="0.25">
      <c r="F63" s="1"/>
      <c r="G63" s="27"/>
      <c r="H63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8 A59:E59 A12:A18 A20:A22 A35:A40 C35:C40 D49:D57 B45:C58 A45:A57 E34:E57">
    <cfRule type="expression" dxfId="62" priority="64">
      <formula>MOD(ROW(),2)=0</formula>
    </cfRule>
  </conditionalFormatting>
  <conditionalFormatting sqref="A7:C7 A8:D11 E7:E31">
    <cfRule type="expression" dxfId="61" priority="63">
      <formula>MOD(ROW(),2)=0</formula>
    </cfRule>
  </conditionalFormatting>
  <conditionalFormatting sqref="A25:C26 A29:D29 C28 A32:C32 A43:C44 C33:E33 C16:C17 E32 C12:D15 C20:D22 C30:C31 C23:C24 A27:D27">
    <cfRule type="expression" dxfId="60" priority="65">
      <formula>MOD(ROW(),2)=0</formula>
    </cfRule>
  </conditionalFormatting>
  <conditionalFormatting sqref="D26">
    <cfRule type="expression" dxfId="59" priority="60">
      <formula>MOD(ROW(),2)=0</formula>
    </cfRule>
  </conditionalFormatting>
  <conditionalFormatting sqref="F7:F59">
    <cfRule type="expression" dxfId="58" priority="61">
      <formula>MOD(ROW(),2)=0</formula>
    </cfRule>
    <cfRule type="expression" dxfId="57" priority="62">
      <formula>MOD(ROW(),2)=1</formula>
    </cfRule>
  </conditionalFormatting>
  <conditionalFormatting sqref="D46">
    <cfRule type="expression" dxfId="56" priority="44">
      <formula>MOD(ROW(),2)=0</formula>
    </cfRule>
  </conditionalFormatting>
  <conditionalFormatting sqref="D7">
    <cfRule type="expression" dxfId="55" priority="58">
      <formula>MOD(ROW(),2)=0</formula>
    </cfRule>
  </conditionalFormatting>
  <conditionalFormatting sqref="A28">
    <cfRule type="expression" dxfId="54" priority="57">
      <formula>MOD(ROW(),2)=0</formula>
    </cfRule>
  </conditionalFormatting>
  <conditionalFormatting sqref="B28">
    <cfRule type="expression" dxfId="53" priority="56">
      <formula>MOD(ROW(),2)=0</formula>
    </cfRule>
  </conditionalFormatting>
  <conditionalFormatting sqref="D43">
    <cfRule type="expression" dxfId="52" priority="50">
      <formula>MOD(ROW(),2)=0</formula>
    </cfRule>
  </conditionalFormatting>
  <conditionalFormatting sqref="D44">
    <cfRule type="expression" dxfId="51" priority="49">
      <formula>MOD(ROW(),2)=0</formula>
    </cfRule>
  </conditionalFormatting>
  <conditionalFormatting sqref="D48">
    <cfRule type="expression" dxfId="50" priority="43">
      <formula>MOD(ROW(),2)=0</formula>
    </cfRule>
  </conditionalFormatting>
  <conditionalFormatting sqref="A58">
    <cfRule type="expression" dxfId="49" priority="42">
      <formula>MOD(ROW(),2)=0</formula>
    </cfRule>
  </conditionalFormatting>
  <conditionalFormatting sqref="D58">
    <cfRule type="expression" dxfId="48" priority="41">
      <formula>MOD(ROW(),2)=0</formula>
    </cfRule>
  </conditionalFormatting>
  <conditionalFormatting sqref="A30">
    <cfRule type="expression" dxfId="47" priority="39">
      <formula>MOD(ROW(),2)=0</formula>
    </cfRule>
  </conditionalFormatting>
  <conditionalFormatting sqref="D30">
    <cfRule type="expression" dxfId="46" priority="38">
      <formula>MOD(ROW(),2)=0</formula>
    </cfRule>
  </conditionalFormatting>
  <conditionalFormatting sqref="A23">
    <cfRule type="expression" dxfId="45" priority="31">
      <formula>MOD(ROW(),2)=0</formula>
    </cfRule>
  </conditionalFormatting>
  <conditionalFormatting sqref="A33">
    <cfRule type="expression" dxfId="44" priority="36">
      <formula>MOD(ROW(),2)=0</formula>
    </cfRule>
  </conditionalFormatting>
  <conditionalFormatting sqref="D45">
    <cfRule type="expression" dxfId="43" priority="34">
      <formula>MOD(ROW(),2)=0</formula>
    </cfRule>
  </conditionalFormatting>
  <conditionalFormatting sqref="D28">
    <cfRule type="expression" dxfId="42" priority="30">
      <formula>MOD(ROW(),2)=0</formula>
    </cfRule>
  </conditionalFormatting>
  <conditionalFormatting sqref="D47">
    <cfRule type="expression" dxfId="41" priority="33">
      <formula>MOD(ROW(),2)=0</formula>
    </cfRule>
  </conditionalFormatting>
  <conditionalFormatting sqref="D31">
    <cfRule type="expression" dxfId="40" priority="23">
      <formula>MOD(ROW(),2)=0</formula>
    </cfRule>
  </conditionalFormatting>
  <conditionalFormatting sqref="D19">
    <cfRule type="expression" dxfId="39" priority="27">
      <formula>MOD(ROW(),2)=0</formula>
    </cfRule>
  </conditionalFormatting>
  <conditionalFormatting sqref="B31">
    <cfRule type="expression" dxfId="38" priority="24">
      <formula>MOD(ROW(),2)=0</formula>
    </cfRule>
  </conditionalFormatting>
  <conditionalFormatting sqref="D17">
    <cfRule type="expression" dxfId="37" priority="28">
      <formula>MOD(ROW(),2)=0</formula>
    </cfRule>
  </conditionalFormatting>
  <conditionalFormatting sqref="D24">
    <cfRule type="expression" dxfId="36" priority="26">
      <formula>MOD(ROW(),2)=0</formula>
    </cfRule>
  </conditionalFormatting>
  <conditionalFormatting sqref="A31">
    <cfRule type="expression" dxfId="35" priority="25">
      <formula>MOD(ROW(),2)=0</formula>
    </cfRule>
  </conditionalFormatting>
  <conditionalFormatting sqref="B34 B41:B42">
    <cfRule type="expression" dxfId="34" priority="20">
      <formula>MOD(ROW(),2)=0</formula>
    </cfRule>
  </conditionalFormatting>
  <conditionalFormatting sqref="C34 C41:C42">
    <cfRule type="expression" dxfId="33" priority="19">
      <formula>MOD(ROW(),2)=0</formula>
    </cfRule>
  </conditionalFormatting>
  <conditionalFormatting sqref="D32">
    <cfRule type="expression" dxfId="32" priority="22">
      <formula>MOD(ROW(),2)=0</formula>
    </cfRule>
  </conditionalFormatting>
  <conditionalFormatting sqref="A34 A42">
    <cfRule type="expression" dxfId="31" priority="21">
      <formula>MOD(ROW(),2)=0</formula>
    </cfRule>
  </conditionalFormatting>
  <conditionalFormatting sqref="D34 D42">
    <cfRule type="expression" dxfId="30" priority="18">
      <formula>MOD(ROW(),2)=0</formula>
    </cfRule>
  </conditionalFormatting>
  <conditionalFormatting sqref="D35:D37">
    <cfRule type="expression" dxfId="29" priority="15">
      <formula>MOD(ROW(),2)=0</formula>
    </cfRule>
  </conditionalFormatting>
  <conditionalFormatting sqref="E58">
    <cfRule type="expression" dxfId="28" priority="14">
      <formula>MOD(ROW(),2)=0</formula>
    </cfRule>
  </conditionalFormatting>
  <conditionalFormatting sqref="D16">
    <cfRule type="expression" dxfId="27" priority="13">
      <formula>MOD(ROW(),2)=0</formula>
    </cfRule>
  </conditionalFormatting>
  <conditionalFormatting sqref="D18">
    <cfRule type="expression" dxfId="26" priority="12">
      <formula>MOD(ROW(),2)=0</formula>
    </cfRule>
  </conditionalFormatting>
  <conditionalFormatting sqref="A19">
    <cfRule type="expression" dxfId="25" priority="11">
      <formula>MOD(ROW(),2)=0</formula>
    </cfRule>
  </conditionalFormatting>
  <conditionalFormatting sqref="B19">
    <cfRule type="expression" dxfId="24" priority="10">
      <formula>MOD(ROW(),2)=0</formula>
    </cfRule>
  </conditionalFormatting>
  <conditionalFormatting sqref="C19">
    <cfRule type="expression" dxfId="23" priority="9">
      <formula>MOD(ROW(),2)=0</formula>
    </cfRule>
  </conditionalFormatting>
  <conditionalFormatting sqref="D23">
    <cfRule type="expression" dxfId="22" priority="8">
      <formula>MOD(ROW(),2)=0</formula>
    </cfRule>
  </conditionalFormatting>
  <conditionalFormatting sqref="A24">
    <cfRule type="expression" dxfId="21" priority="7">
      <formula>MOD(ROW(),2)=0</formula>
    </cfRule>
  </conditionalFormatting>
  <conditionalFormatting sqref="B24">
    <cfRule type="expression" dxfId="20" priority="6">
      <formula>MOD(ROW(),2)=0</formula>
    </cfRule>
  </conditionalFormatting>
  <conditionalFormatting sqref="D25">
    <cfRule type="expression" dxfId="19" priority="5">
      <formula>MOD(ROW(),2)=0</formula>
    </cfRule>
  </conditionalFormatting>
  <conditionalFormatting sqref="A41">
    <cfRule type="expression" dxfId="18" priority="4">
      <formula>MOD(ROW(),2)=0</formula>
    </cfRule>
  </conditionalFormatting>
  <conditionalFormatting sqref="D41">
    <cfRule type="expression" dxfId="17" priority="3">
      <formula>MOD(ROW(),2)=0</formula>
    </cfRule>
  </conditionalFormatting>
  <conditionalFormatting sqref="D38">
    <cfRule type="expression" dxfId="16" priority="2">
      <formula>MOD(ROW(),2)=0</formula>
    </cfRule>
  </conditionalFormatting>
  <conditionalFormatting sqref="D39:D40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LIPANJ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2024-07-12T07:14:08Z</cp:lastPrinted>
  <dcterms:created xsi:type="dcterms:W3CDTF">2016-11-01T03:33:07Z</dcterms:created>
  <dcterms:modified xsi:type="dcterms:W3CDTF">2024-07-12T09:13:33Z</dcterms:modified>
</cp:coreProperties>
</file>